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/>
  <mc:AlternateContent xmlns:mc="http://schemas.openxmlformats.org/markup-compatibility/2006">
    <mc:Choice Requires="x15">
      <x15ac:absPath xmlns:x15ac="http://schemas.microsoft.com/office/spreadsheetml/2010/11/ac" url="U:\_PhoenixMigratedHomeDrive\Work\"/>
    </mc:Choice>
  </mc:AlternateContent>
  <xr:revisionPtr revIDLastSave="0" documentId="13_ncr:1_{3EBC14E8-A0E3-4F0A-824D-4E8F4160398A}" xr6:coauthVersionLast="36" xr6:coauthVersionMax="36" xr10:uidLastSave="{00000000-0000-0000-0000-000000000000}"/>
  <bookViews>
    <workbookView xWindow="1815" yWindow="585" windowWidth="24240" windowHeight="24795" xr2:uid="{0D5E4BFB-CF0E-CA45-8425-E8D96D830EFE}"/>
  </bookViews>
  <sheets>
    <sheet name="Front Page " sheetId="13" r:id="rId1"/>
    <sheet name="Senior Adviser" sheetId="1" r:id="rId2"/>
    <sheet name="Adviser" sheetId="14" r:id="rId3"/>
    <sheet name="Para-planner" sheetId="15" r:id="rId4"/>
    <sheet name="Administrator" sheetId="17" r:id="rId5"/>
    <sheet name="Hourly Charge" sheetId="16" r:id="rId6"/>
    <sheet name="Capacity Calculator" sheetId="9" r:id="rId7"/>
  </sheets>
  <definedNames>
    <definedName name="_xlnm.Print_Area" localSheetId="0">'Front Page '!$A$1:$P$42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" i="9" l="1"/>
  <c r="I15" i="9"/>
  <c r="I14" i="9"/>
  <c r="H14" i="9"/>
  <c r="C14" i="9"/>
  <c r="B14" i="9"/>
  <c r="B15" i="9"/>
  <c r="E18" i="16"/>
  <c r="E17" i="16"/>
  <c r="E16" i="16"/>
  <c r="E15" i="16"/>
  <c r="J18" i="17" l="1"/>
  <c r="H15" i="9" l="1"/>
  <c r="C15" i="9"/>
  <c r="J15" i="9" s="1"/>
  <c r="G18" i="16"/>
  <c r="G17" i="16"/>
  <c r="G16" i="16"/>
  <c r="G15" i="16"/>
  <c r="J13" i="17"/>
  <c r="J13" i="15"/>
  <c r="J13" i="14"/>
  <c r="J14" i="14" s="1"/>
  <c r="J15" i="14" s="1"/>
  <c r="J16" i="14" s="1"/>
  <c r="J17" i="14" s="1"/>
  <c r="J18" i="14" s="1"/>
  <c r="J13" i="1"/>
  <c r="E19" i="16"/>
  <c r="J13" i="16" s="1"/>
  <c r="I19" i="16"/>
  <c r="J14" i="17"/>
  <c r="J15" i="17" s="1"/>
  <c r="J16" i="17" s="1"/>
  <c r="J17" i="17" s="1"/>
  <c r="J15" i="15"/>
  <c r="J16" i="15" s="1"/>
  <c r="J17" i="15" s="1"/>
  <c r="J18" i="15" s="1"/>
  <c r="J14" i="15"/>
  <c r="J14" i="1"/>
  <c r="J15" i="1" s="1"/>
  <c r="J16" i="1" s="1"/>
  <c r="J17" i="1" s="1"/>
  <c r="J18" i="1" s="1"/>
</calcChain>
</file>

<file path=xl/sharedStrings.xml><?xml version="1.0" encoding="utf-8"?>
<sst xmlns="http://schemas.openxmlformats.org/spreadsheetml/2006/main" count="68" uniqueCount="39">
  <si>
    <t>Administrator</t>
  </si>
  <si>
    <t xml:space="preserve">This calculator is for information only and does not constitute advice. No guarantees are given or responsibility taken for the effectiveness of any arrangements entered into as a result of using this calculator. You may wish to explore other formats should you feel this approach is not suitable for your business. </t>
  </si>
  <si>
    <t>Hours</t>
  </si>
  <si>
    <t>Balance</t>
  </si>
  <si>
    <t>Description: Senior Adviser</t>
  </si>
  <si>
    <t>Less holidays</t>
  </si>
  <si>
    <t>Less sickness</t>
  </si>
  <si>
    <t>Less training</t>
  </si>
  <si>
    <t>Less general admin</t>
  </si>
  <si>
    <t>Balance available</t>
  </si>
  <si>
    <t>Description: Adviser</t>
  </si>
  <si>
    <t>Description: Para-planner</t>
  </si>
  <si>
    <t>Description: Administrator</t>
  </si>
  <si>
    <t>Target revenue for business</t>
  </si>
  <si>
    <t>Implied hourly average rate</t>
  </si>
  <si>
    <t>Job role</t>
  </si>
  <si>
    <t>Senior Adviser</t>
  </si>
  <si>
    <t>Adviser</t>
  </si>
  <si>
    <t>Paraplanner</t>
  </si>
  <si>
    <t>Total</t>
  </si>
  <si>
    <t>Revenue target (£)</t>
  </si>
  <si>
    <t>Number in role</t>
  </si>
  <si>
    <t>Chargeable hours available</t>
  </si>
  <si>
    <t>Hourly rate (£)</t>
  </si>
  <si>
    <t>% over/under
capacity</t>
  </si>
  <si>
    <t>Typical 
hours/year</t>
  </si>
  <si>
    <t>Number
in role</t>
  </si>
  <si>
    <t>Chargeable 
hours available</t>
  </si>
  <si>
    <t xml:space="preserve">Hourly Rate Calculator </t>
  </si>
  <si>
    <t>Issued by a member of abrdn group, which comprises abrdn plc and its subsidiaries.
Standard Life Savings Limited is registered in Scotland (SC180203) at 1 George Street, Edinburgh, United Kingdom,  EH2 2LL. Standard Life Savings Limited is authorised and regulated by the Financial Conduct Authority.
GEN2463  0922              ©abrdn plc 2022, reproduced under licence. All rights reserved</t>
  </si>
  <si>
    <t>Available hours/year</t>
  </si>
  <si>
    <t>"Gold"
clients</t>
  </si>
  <si>
    <t>"Silver"
clients</t>
  </si>
  <si>
    <r>
      <t xml:space="preserve">1. Key in time for holidays, sickness, training and general admin as appropriate (fields highlighted in </t>
    </r>
    <r>
      <rPr>
        <sz val="9"/>
        <color theme="0" tint="-0.499984740745262"/>
        <rFont val="Arial"/>
        <family val="2"/>
        <scheme val="minor"/>
      </rPr>
      <t>grey</t>
    </r>
    <r>
      <rPr>
        <sz val="9"/>
        <color theme="1"/>
        <rFont val="Arial"/>
        <family val="2"/>
        <scheme val="minor"/>
      </rPr>
      <t xml:space="preserve">). 
For example: assuming an individual has an 8 hour working day/5 days a week. Available hours/year (52 weeks x </t>
    </r>
    <r>
      <rPr>
        <b/>
        <sz val="9"/>
        <color theme="1"/>
        <rFont val="Arial"/>
        <family val="2"/>
        <scheme val="minor"/>
      </rPr>
      <t>40</t>
    </r>
    <r>
      <rPr>
        <sz val="9"/>
        <color theme="1"/>
        <rFont val="Arial"/>
        <family val="2"/>
        <scheme val="minor"/>
      </rPr>
      <t xml:space="preserve"> hours) = 2,080
Less holidays (for example: </t>
    </r>
    <r>
      <rPr>
        <b/>
        <sz val="9"/>
        <color theme="1"/>
        <rFont val="Arial"/>
        <family val="2"/>
        <scheme val="minor"/>
      </rPr>
      <t>25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200
Less sickness (for example: </t>
    </r>
    <r>
      <rPr>
        <b/>
        <sz val="9"/>
        <color theme="1"/>
        <rFont val="Arial"/>
        <family val="2"/>
        <scheme val="minor"/>
      </rPr>
      <t>5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40
Less training (for example: </t>
    </r>
    <r>
      <rPr>
        <b/>
        <sz val="9"/>
        <color theme="1"/>
        <rFont val="Arial"/>
        <family val="2"/>
        <scheme val="minor"/>
      </rPr>
      <t>10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80
Less general admin (for example 20 hours/week x </t>
    </r>
    <r>
      <rPr>
        <b/>
        <sz val="9"/>
        <color theme="1"/>
        <rFont val="Arial"/>
        <family val="2"/>
        <scheme val="minor"/>
      </rPr>
      <t>44</t>
    </r>
    <r>
      <rPr>
        <sz val="9"/>
        <color theme="1"/>
        <rFont val="Arial"/>
        <family val="2"/>
        <scheme val="minor"/>
      </rPr>
      <t xml:space="preserve"> weeks) = 880
2. Sense check</t>
    </r>
  </si>
  <si>
    <r>
      <t xml:space="preserve">1. Key in time for holidays, sickness, training and general admin as appropriate </t>
    </r>
    <r>
      <rPr>
        <sz val="9"/>
        <rFont val="Arial"/>
        <family val="2"/>
        <scheme val="minor"/>
      </rPr>
      <t>(fields highlighted in</t>
    </r>
    <r>
      <rPr>
        <sz val="9"/>
        <color theme="0" tint="-0.499984740745262"/>
        <rFont val="Arial"/>
        <family val="2"/>
        <scheme val="minor"/>
      </rPr>
      <t xml:space="preserve"> grey)</t>
    </r>
    <r>
      <rPr>
        <sz val="9"/>
        <color theme="1"/>
        <rFont val="Arial"/>
        <family val="2"/>
        <scheme val="minor"/>
      </rPr>
      <t xml:space="preserve">. 
For example: assuming an individual has an 8 hour working day/5 days a week. Available hours/year (52 weeks x </t>
    </r>
    <r>
      <rPr>
        <b/>
        <sz val="9"/>
        <color theme="1"/>
        <rFont val="Arial"/>
        <family val="2"/>
        <scheme val="minor"/>
      </rPr>
      <t>40</t>
    </r>
    <r>
      <rPr>
        <sz val="9"/>
        <color theme="1"/>
        <rFont val="Arial"/>
        <family val="2"/>
        <scheme val="minor"/>
      </rPr>
      <t xml:space="preserve"> hours) = 2,080
Less holidays (for example: </t>
    </r>
    <r>
      <rPr>
        <b/>
        <sz val="9"/>
        <color theme="1"/>
        <rFont val="Arial"/>
        <family val="2"/>
        <scheme val="minor"/>
      </rPr>
      <t>25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200
Less sickness (for example: </t>
    </r>
    <r>
      <rPr>
        <b/>
        <sz val="9"/>
        <color theme="1"/>
        <rFont val="Arial"/>
        <family val="2"/>
        <scheme val="minor"/>
      </rPr>
      <t>5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40
Less training (for example: </t>
    </r>
    <r>
      <rPr>
        <b/>
        <sz val="9"/>
        <color theme="1"/>
        <rFont val="Arial"/>
        <family val="2"/>
        <scheme val="minor"/>
      </rPr>
      <t>10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80
Less general admin (for example 10 hours/week x </t>
    </r>
    <r>
      <rPr>
        <b/>
        <sz val="9"/>
        <color theme="1"/>
        <rFont val="Arial"/>
        <family val="2"/>
        <scheme val="minor"/>
      </rPr>
      <t>44</t>
    </r>
    <r>
      <rPr>
        <sz val="9"/>
        <color theme="1"/>
        <rFont val="Arial"/>
        <family val="2"/>
        <scheme val="minor"/>
      </rPr>
      <t xml:space="preserve"> weeks) = 440
2. Sense check</t>
    </r>
  </si>
  <si>
    <r>
      <t xml:space="preserve">1. Key in time for holidays, sickness, training and general admin as appropriate </t>
    </r>
    <r>
      <rPr>
        <sz val="9"/>
        <rFont val="Arial"/>
        <family val="2"/>
        <scheme val="minor"/>
      </rPr>
      <t>(fields highlighted in</t>
    </r>
    <r>
      <rPr>
        <sz val="9"/>
        <color theme="0" tint="-0.499984740745262"/>
        <rFont val="Arial"/>
        <family val="2"/>
        <scheme val="minor"/>
      </rPr>
      <t xml:space="preserve"> grey). </t>
    </r>
    <r>
      <rPr>
        <sz val="9"/>
        <color theme="1"/>
        <rFont val="Arial"/>
        <family val="2"/>
        <scheme val="minor"/>
      </rPr>
      <t xml:space="preserve">
For example: assuming an individual has an 8 hour working day/5 days a week. Available hours/year (52 weeks x </t>
    </r>
    <r>
      <rPr>
        <b/>
        <sz val="9"/>
        <color theme="1"/>
        <rFont val="Arial"/>
        <family val="2"/>
        <scheme val="minor"/>
      </rPr>
      <t>40</t>
    </r>
    <r>
      <rPr>
        <sz val="9"/>
        <color theme="1"/>
        <rFont val="Arial"/>
        <family val="2"/>
        <scheme val="minor"/>
      </rPr>
      <t xml:space="preserve"> hours) = 2,080
Less holidays (for example: </t>
    </r>
    <r>
      <rPr>
        <b/>
        <sz val="9"/>
        <color theme="1"/>
        <rFont val="Arial"/>
        <family val="2"/>
        <scheme val="minor"/>
      </rPr>
      <t>25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200
Less sickness (for example: </t>
    </r>
    <r>
      <rPr>
        <b/>
        <sz val="9"/>
        <color theme="1"/>
        <rFont val="Arial"/>
        <family val="2"/>
        <scheme val="minor"/>
      </rPr>
      <t>5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40
Less training (for example: </t>
    </r>
    <r>
      <rPr>
        <b/>
        <sz val="9"/>
        <color theme="1"/>
        <rFont val="Arial"/>
        <family val="2"/>
        <scheme val="minor"/>
      </rPr>
      <t>10</t>
    </r>
    <r>
      <rPr>
        <sz val="9"/>
        <color theme="1"/>
        <rFont val="Arial"/>
        <family val="2"/>
        <scheme val="minor"/>
      </rPr>
      <t xml:space="preserve"> days x </t>
    </r>
    <r>
      <rPr>
        <b/>
        <sz val="9"/>
        <color theme="1"/>
        <rFont val="Arial"/>
        <family val="2"/>
        <scheme val="minor"/>
      </rPr>
      <t>8</t>
    </r>
    <r>
      <rPr>
        <sz val="9"/>
        <color theme="1"/>
        <rFont val="Arial"/>
        <family val="2"/>
        <scheme val="minor"/>
      </rPr>
      <t xml:space="preserve"> hours/day) = 80
Less general admin (for example 10 hours/week x </t>
    </r>
    <r>
      <rPr>
        <b/>
        <sz val="9"/>
        <color theme="1"/>
        <rFont val="Arial"/>
        <family val="2"/>
        <scheme val="minor"/>
      </rPr>
      <t>44</t>
    </r>
    <r>
      <rPr>
        <sz val="9"/>
        <color theme="1"/>
        <rFont val="Arial"/>
        <family val="2"/>
        <scheme val="minor"/>
      </rPr>
      <t xml:space="preserve"> weeks) = 440
2. Sense check</t>
    </r>
  </si>
  <si>
    <t>Implied client hours 
per year</t>
  </si>
  <si>
    <t>Capacity 
(negative = over capacity)</t>
  </si>
  <si>
    <r>
      <rPr>
        <b/>
        <sz val="9"/>
        <color theme="1"/>
        <rFont val="Arial"/>
        <family val="2"/>
        <scheme val="minor"/>
      </rPr>
      <t>Hourly Charge: Iterative process</t>
    </r>
    <r>
      <rPr>
        <sz val="9"/>
        <color theme="1"/>
        <rFont val="Arial"/>
        <family val="2"/>
        <scheme val="minor"/>
      </rPr>
      <t xml:space="preserve">
1. Key in target revenue for business (field highlighted in</t>
    </r>
    <r>
      <rPr>
        <sz val="9"/>
        <color theme="5"/>
        <rFont val="Arial (Body)"/>
      </rPr>
      <t xml:space="preserve"> </t>
    </r>
    <r>
      <rPr>
        <sz val="9"/>
        <color rgb="FF0057B8"/>
        <rFont val="Arial (Body)"/>
      </rPr>
      <t>blue</t>
    </r>
    <r>
      <rPr>
        <sz val="9"/>
        <color theme="1"/>
        <rFont val="Arial"/>
        <family val="2"/>
        <scheme val="minor"/>
      </rPr>
      <t xml:space="preserve">)
2. Note implied ‘average’ hourly rate (i.e. target revenue/total chargeable hours available)
3. Key in number of employees in each role (fields highlighted in </t>
    </r>
    <r>
      <rPr>
        <sz val="9"/>
        <color theme="0" tint="-0.34998626667073579"/>
        <rFont val="Arial (Body)"/>
      </rPr>
      <t>grey</t>
    </r>
    <r>
      <rPr>
        <sz val="9"/>
        <color theme="1"/>
        <rFont val="Arial"/>
        <family val="2"/>
        <scheme val="minor"/>
      </rPr>
      <t xml:space="preserve">)
4. Key in target revenue for the 4 different roles (fields highlighted in </t>
    </r>
    <r>
      <rPr>
        <sz val="9"/>
        <color theme="9" tint="-0.249977111117893"/>
        <rFont val="Arial (Body)"/>
      </rPr>
      <t>green</t>
    </r>
    <r>
      <rPr>
        <sz val="9"/>
        <color theme="1"/>
        <rFont val="Arial"/>
        <family val="2"/>
        <scheme val="minor"/>
      </rPr>
      <t>)
5. Note hourly rate per role
6. Repeat process to achieve or modify target revenue and hourly rates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</si>
</sst>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_);[Red]\(&quot;£&quot;#,##0\)"/>
    <numFmt numFmtId="165" formatCode="&quot;£&quot;#,##0"/>
  </numFmts>
  <fonts count="20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rgb="FF002663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  <scheme val="minor"/>
    </font>
    <font>
      <sz val="10"/>
      <color theme="1"/>
      <name val="Arial (Body)"/>
    </font>
    <font>
      <sz val="10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9"/>
      <color theme="0" tint="-0.499984740745262"/>
      <name val="Arial"/>
      <family val="2"/>
      <scheme val="minor"/>
    </font>
    <font>
      <sz val="9"/>
      <name val="Arial"/>
      <family val="2"/>
      <scheme val="minor"/>
    </font>
    <font>
      <b/>
      <sz val="10"/>
      <color rgb="FF0057B8"/>
      <name val="Arial"/>
      <family val="2"/>
      <scheme val="minor"/>
    </font>
    <font>
      <sz val="9"/>
      <color theme="5"/>
      <name val="Arial (Body)"/>
    </font>
    <font>
      <sz val="9"/>
      <color rgb="FF0057B8"/>
      <name val="Arial (Body)"/>
    </font>
    <font>
      <sz val="9"/>
      <color theme="9" tint="-0.249977111117893"/>
      <name val="Arial (Body)"/>
    </font>
    <font>
      <sz val="9"/>
      <color theme="0" tint="-0.34998626667073579"/>
      <name val="Arial (Body)"/>
    </font>
  </fonts>
  <fills count="8">
    <fill>
      <patternFill patternType="none"/>
    </fill>
    <fill>
      <patternFill patternType="gray125"/>
    </fill>
    <fill>
      <patternFill patternType="solid">
        <fgColor rgb="FFE5E5E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theme="4"/>
      </bottom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0" fontId="3" fillId="0" borderId="0"/>
  </cellStyleXfs>
  <cellXfs count="78">
    <xf numFmtId="0" fontId="0" fillId="0" borderId="0" xfId="0"/>
    <xf numFmtId="0" fontId="1" fillId="0" borderId="1" xfId="0" applyFont="1" applyBorder="1"/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/>
    <xf numFmtId="0" fontId="2" fillId="0" borderId="2" xfId="0" applyFont="1" applyBorder="1" applyAlignment="1">
      <alignment horizontal="center" vertical="center"/>
    </xf>
    <xf numFmtId="0" fontId="3" fillId="0" borderId="0" xfId="1"/>
    <xf numFmtId="0" fontId="4" fillId="0" borderId="0" xfId="1" applyFont="1"/>
    <xf numFmtId="0" fontId="5" fillId="0" borderId="0" xfId="1" applyFont="1" applyAlignment="1">
      <alignment horizontal="left" vertical="top"/>
    </xf>
    <xf numFmtId="0" fontId="7" fillId="0" borderId="0" xfId="1" applyFont="1"/>
    <xf numFmtId="0" fontId="3" fillId="0" borderId="7" xfId="1" applyBorder="1"/>
    <xf numFmtId="0" fontId="3" fillId="0" borderId="8" xfId="1" applyBorder="1"/>
    <xf numFmtId="0" fontId="7" fillId="0" borderId="9" xfId="1" applyFont="1" applyBorder="1"/>
    <xf numFmtId="0" fontId="3" fillId="0" borderId="10" xfId="1" applyBorder="1"/>
    <xf numFmtId="0" fontId="7" fillId="0" borderId="11" xfId="1" applyFont="1" applyBorder="1"/>
    <xf numFmtId="0" fontId="3" fillId="0" borderId="11" xfId="1" applyBorder="1"/>
    <xf numFmtId="0" fontId="3" fillId="3" borderId="0" xfId="1" applyFill="1"/>
    <xf numFmtId="0" fontId="3" fillId="3" borderId="11" xfId="1" applyFill="1" applyBorder="1"/>
    <xf numFmtId="0" fontId="3" fillId="0" borderId="12" xfId="1" applyBorder="1"/>
    <xf numFmtId="0" fontId="3" fillId="0" borderId="13" xfId="1" applyBorder="1"/>
    <xf numFmtId="0" fontId="3" fillId="3" borderId="13" xfId="1" applyFill="1" applyBorder="1"/>
    <xf numFmtId="0" fontId="3" fillId="3" borderId="14" xfId="1" applyFill="1" applyBorder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3" fontId="1" fillId="0" borderId="3" xfId="0" applyNumberFormat="1" applyFont="1" applyBorder="1"/>
    <xf numFmtId="3" fontId="1" fillId="0" borderId="1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/>
    </xf>
    <xf numFmtId="3" fontId="1" fillId="0" borderId="1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center" wrapText="1"/>
    </xf>
    <xf numFmtId="0" fontId="3" fillId="3" borderId="0" xfId="1" applyFill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top"/>
    </xf>
    <xf numFmtId="0" fontId="6" fillId="0" borderId="0" xfId="1" applyFont="1" applyAlignment="1">
      <alignment horizontal="left" vertical="top" wrapText="1"/>
    </xf>
    <xf numFmtId="0" fontId="3" fillId="0" borderId="0" xfId="1" applyAlignment="1">
      <alignment horizontal="left" vertical="top" wrapText="1"/>
    </xf>
    <xf numFmtId="0" fontId="1" fillId="0" borderId="1" xfId="0" applyFont="1" applyBorder="1"/>
    <xf numFmtId="0" fontId="2" fillId="0" borderId="3" xfId="0" applyFont="1" applyBorder="1"/>
    <xf numFmtId="0" fontId="1" fillId="0" borderId="3" xfId="0" applyFont="1" applyBorder="1"/>
    <xf numFmtId="0" fontId="11" fillId="0" borderId="15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2" fillId="0" borderId="2" xfId="0" applyFont="1" applyBorder="1"/>
    <xf numFmtId="3" fontId="2" fillId="0" borderId="3" xfId="0" applyNumberFormat="1" applyFont="1" applyBorder="1" applyAlignment="1">
      <alignment horizontal="center"/>
    </xf>
    <xf numFmtId="165" fontId="1" fillId="0" borderId="3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/>
    </xf>
    <xf numFmtId="0" fontId="11" fillId="0" borderId="16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/>
    </xf>
    <xf numFmtId="3" fontId="1" fillId="6" borderId="1" xfId="0" applyNumberFormat="1" applyFont="1" applyFill="1" applyBorder="1" applyAlignment="1">
      <alignment horizontal="center"/>
    </xf>
    <xf numFmtId="3" fontId="1" fillId="4" borderId="1" xfId="0" applyNumberFormat="1" applyFont="1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locked="0"/>
    </xf>
    <xf numFmtId="0" fontId="1" fillId="7" borderId="1" xfId="0" applyFont="1" applyFill="1" applyBorder="1" applyAlignment="1" applyProtection="1">
      <alignment horizontal="center"/>
      <protection locked="0"/>
    </xf>
    <xf numFmtId="165" fontId="1" fillId="5" borderId="1" xfId="0" applyNumberFormat="1" applyFont="1" applyFill="1" applyBorder="1" applyAlignment="1" applyProtection="1">
      <alignment horizontal="center"/>
      <protection locked="0"/>
    </xf>
    <xf numFmtId="164" fontId="15" fillId="0" borderId="0" xfId="0" applyNumberFormat="1" applyFont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5" borderId="3" xfId="0" applyFont="1" applyFill="1" applyBorder="1" applyAlignment="1" applyProtection="1">
      <alignment horizontal="center"/>
      <protection locked="0"/>
    </xf>
    <xf numFmtId="0" fontId="1" fillId="2" borderId="3" xfId="0" applyFont="1" applyFill="1" applyBorder="1" applyAlignment="1" applyProtection="1">
      <alignment horizontal="center"/>
      <protection locked="0"/>
    </xf>
  </cellXfs>
  <cellStyles count="2">
    <cellStyle name="Normal" xfId="0" builtinId="0"/>
    <cellStyle name="Normal 2" xfId="1" xr:uid="{4E3EA06C-1E6C-2040-A0CE-B239FC90F16A}"/>
  </cellStyles>
  <dxfs count="0"/>
  <tableStyles count="0" defaultTableStyle="TableStyleMedium2" defaultPivotStyle="PivotStyleLight16"/>
  <colors>
    <mruColors>
      <color rgb="FF0057B8"/>
      <color rgb="FFE5E5E5"/>
      <color rgb="FF71246C"/>
      <color rgb="FFB9B9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19538</xdr:colOff>
      <xdr:row>6</xdr:row>
      <xdr:rowOff>166076</xdr:rowOff>
    </xdr:from>
    <xdr:ext cx="2588847" cy="554210"/>
    <xdr:pic>
      <xdr:nvPicPr>
        <xdr:cNvPr id="5" name="Picture 4">
          <a:extLst>
            <a:ext uri="{FF2B5EF4-FFF2-40B4-BE49-F238E27FC236}">
              <a16:creationId xmlns:a16="http://schemas.microsoft.com/office/drawing/2014/main" id="{7FE3A601-0AA8-024D-9AC5-4F575F70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538" y="1156676"/>
          <a:ext cx="2588847" cy="554210"/>
        </a:xfrm>
        <a:prstGeom prst="rect">
          <a:avLst/>
        </a:prstGeom>
      </xdr:spPr>
    </xdr:pic>
    <xdr:clientData/>
  </xdr:oneCellAnchor>
  <xdr:twoCellAnchor editAs="oneCell">
    <xdr:from>
      <xdr:col>1</xdr:col>
      <xdr:colOff>400538</xdr:colOff>
      <xdr:row>7</xdr:row>
      <xdr:rowOff>43766</xdr:rowOff>
    </xdr:from>
    <xdr:to>
      <xdr:col>9</xdr:col>
      <xdr:colOff>1260231</xdr:colOff>
      <xdr:row>28</xdr:row>
      <xdr:rowOff>112541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BA1AE42-3269-A7E2-1FA5-4DBF95DC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121" y="1165599"/>
          <a:ext cx="6024360" cy="3434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950802</xdr:colOff>
      <xdr:row>10</xdr:row>
      <xdr:rowOff>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71947B1C-A128-B445-A90B-C67D081EE5CC}"/>
            </a:ext>
          </a:extLst>
        </xdr:cNvPr>
        <xdr:cNvGrpSpPr>
          <a:grpSpLocks noChangeAspect="1"/>
        </xdr:cNvGrpSpPr>
      </xdr:nvGrpSpPr>
      <xdr:grpSpPr>
        <a:xfrm>
          <a:off x="0" y="0"/>
          <a:ext cx="9637602" cy="1905000"/>
          <a:chOff x="0" y="0"/>
          <a:chExt cx="9525000" cy="1995714"/>
        </a:xfrm>
      </xdr:grpSpPr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1090A2FF-D681-F643-8883-E0B4B714E284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8FF210F-B4EB-6C41-9435-86B2BD15FC53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B5578EB1-57C1-DD42-8767-7CF8AF82383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14" name="Group 13">
              <a:extLst>
                <a:ext uri="{FF2B5EF4-FFF2-40B4-BE49-F238E27FC236}">
                  <a16:creationId xmlns:a16="http://schemas.microsoft.com/office/drawing/2014/main" id="{49C75C85-874B-DE4D-B283-A2B828CE54E9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11" name="Oval 10">
                <a:extLst>
                  <a:ext uri="{FF2B5EF4-FFF2-40B4-BE49-F238E27FC236}">
                    <a16:creationId xmlns:a16="http://schemas.microsoft.com/office/drawing/2014/main" id="{0AFB85FF-C3E0-464D-ABB5-B4A720FFF053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3" name="Freeform 12">
                <a:extLst>
                  <a:ext uri="{FF2B5EF4-FFF2-40B4-BE49-F238E27FC236}">
                    <a16:creationId xmlns:a16="http://schemas.microsoft.com/office/drawing/2014/main" id="{22F6E74C-F2B2-A04C-8019-46634F85E238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939800</xdr:colOff>
      <xdr:row>10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66D7F85-EA09-954A-93AC-C74999BE7E14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Available chargeable hours</a:t>
          </a:r>
        </a:p>
        <a:p>
          <a:pPr algn="l">
            <a:spcAft>
              <a:spcPts val="600"/>
            </a:spcAft>
          </a:pPr>
          <a:r>
            <a:rPr lang="en-GB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Senior Adviser</a:t>
          </a:r>
        </a:p>
      </xdr:txBody>
    </xdr:sp>
    <xdr:clientData/>
  </xdr:twoCellAnchor>
  <xdr:absoluteAnchor>
    <xdr:pos x="310889" y="2411562"/>
    <xdr:ext cx="304800" cy="304800"/>
    <xdr:pic>
      <xdr:nvPicPr>
        <xdr:cNvPr id="2" name="Picture 1">
          <a:extLst>
            <a:ext uri="{FF2B5EF4-FFF2-40B4-BE49-F238E27FC236}">
              <a16:creationId xmlns:a16="http://schemas.microsoft.com/office/drawing/2014/main" id="{97AED14A-5664-8147-AC08-D98BF5FC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89" y="2411562"/>
          <a:ext cx="304800" cy="304800"/>
        </a:xfrm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950802</xdr:colOff>
      <xdr:row>10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0D1828E-A652-AF45-8520-14B1F730327D}"/>
            </a:ext>
          </a:extLst>
        </xdr:cNvPr>
        <xdr:cNvGrpSpPr>
          <a:grpSpLocks noChangeAspect="1"/>
        </xdr:cNvGrpSpPr>
      </xdr:nvGrpSpPr>
      <xdr:grpSpPr>
        <a:xfrm>
          <a:off x="0" y="0"/>
          <a:ext cx="9637602" cy="1905000"/>
          <a:chOff x="0" y="0"/>
          <a:chExt cx="9525000" cy="1995714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2CF9DFB-5FD2-57F7-7F54-5F2954DEF046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980FDA9D-7055-8AE6-2D5E-BFD6301BC4A1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9DC89B08-F558-0D97-A11C-81212B309B8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1F4873A8-8680-8709-64D7-D704500E38A0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7" name="Oval 6">
                <a:extLst>
                  <a:ext uri="{FF2B5EF4-FFF2-40B4-BE49-F238E27FC236}">
                    <a16:creationId xmlns:a16="http://schemas.microsoft.com/office/drawing/2014/main" id="{97C7FA57-2870-7665-B22C-C59446BEB28E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8" name="Freeform 7">
                <a:extLst>
                  <a:ext uri="{FF2B5EF4-FFF2-40B4-BE49-F238E27FC236}">
                    <a16:creationId xmlns:a16="http://schemas.microsoft.com/office/drawing/2014/main" id="{9438FC79-CEA4-5730-5293-F1B6B9116224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939800</xdr:colOff>
      <xdr:row>10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2609E1C-C48B-C24C-846B-B81BA9AB1E2B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Available chargeable hours</a:t>
          </a:r>
        </a:p>
        <a:p>
          <a:pPr algn="l">
            <a:spcAft>
              <a:spcPts val="600"/>
            </a:spcAft>
          </a:pPr>
          <a:r>
            <a:rPr lang="en-GB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Adviser</a:t>
          </a:r>
        </a:p>
      </xdr:txBody>
    </xdr:sp>
    <xdr:clientData/>
  </xdr:twoCellAnchor>
  <xdr:absoluteAnchor>
    <xdr:pos x="310889" y="2411562"/>
    <xdr:ext cx="304800" cy="304800"/>
    <xdr:pic>
      <xdr:nvPicPr>
        <xdr:cNvPr id="10" name="Picture 9">
          <a:extLst>
            <a:ext uri="{FF2B5EF4-FFF2-40B4-BE49-F238E27FC236}">
              <a16:creationId xmlns:a16="http://schemas.microsoft.com/office/drawing/2014/main" id="{8004F16A-2CD1-7C42-8622-5287B28C2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89" y="2411562"/>
          <a:ext cx="304800" cy="304800"/>
        </a:xfrm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950802</xdr:colOff>
      <xdr:row>10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48D8F98-3476-7E4A-BC85-B67430E9E3C3}"/>
            </a:ext>
          </a:extLst>
        </xdr:cNvPr>
        <xdr:cNvGrpSpPr>
          <a:grpSpLocks noChangeAspect="1"/>
        </xdr:cNvGrpSpPr>
      </xdr:nvGrpSpPr>
      <xdr:grpSpPr>
        <a:xfrm>
          <a:off x="0" y="0"/>
          <a:ext cx="9637602" cy="1905000"/>
          <a:chOff x="0" y="0"/>
          <a:chExt cx="9525000" cy="1995714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AA3EFB33-C689-8CC2-44BA-45635290D80B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3D4EA870-9DBE-F4D7-5BC0-4FA60E8A0F8E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A1819813-BF60-E932-C70F-B8FFA961368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B1C603FD-954B-AA04-860C-4510ECE62B0C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7" name="Oval 6">
                <a:extLst>
                  <a:ext uri="{FF2B5EF4-FFF2-40B4-BE49-F238E27FC236}">
                    <a16:creationId xmlns:a16="http://schemas.microsoft.com/office/drawing/2014/main" id="{59BAD1BB-BFCA-10B4-138D-B586E9DCF750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8" name="Freeform 7">
                <a:extLst>
                  <a:ext uri="{FF2B5EF4-FFF2-40B4-BE49-F238E27FC236}">
                    <a16:creationId xmlns:a16="http://schemas.microsoft.com/office/drawing/2014/main" id="{B340B92E-91FC-815C-F3B0-18A89BFE7614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939800</xdr:colOff>
      <xdr:row>10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E8EA847-2934-FE47-A440-2257004533FB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Available chargeable hours</a:t>
          </a:r>
        </a:p>
        <a:p>
          <a:pPr algn="l">
            <a:spcAft>
              <a:spcPts val="600"/>
            </a:spcAft>
          </a:pPr>
          <a:r>
            <a:rPr lang="en-GB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Para-planner</a:t>
          </a:r>
        </a:p>
      </xdr:txBody>
    </xdr:sp>
    <xdr:clientData/>
  </xdr:twoCellAnchor>
  <xdr:absoluteAnchor>
    <xdr:pos x="310889" y="2411562"/>
    <xdr:ext cx="304800" cy="304800"/>
    <xdr:pic>
      <xdr:nvPicPr>
        <xdr:cNvPr id="10" name="Picture 9">
          <a:extLst>
            <a:ext uri="{FF2B5EF4-FFF2-40B4-BE49-F238E27FC236}">
              <a16:creationId xmlns:a16="http://schemas.microsoft.com/office/drawing/2014/main" id="{867F2681-1427-9A41-8E0A-DB972A668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89" y="2411562"/>
          <a:ext cx="304800" cy="304800"/>
        </a:xfrm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950802</xdr:colOff>
      <xdr:row>10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5EC6C4E-865D-1C41-9886-18DA97C98254}"/>
            </a:ext>
          </a:extLst>
        </xdr:cNvPr>
        <xdr:cNvGrpSpPr>
          <a:grpSpLocks noChangeAspect="1"/>
        </xdr:cNvGrpSpPr>
      </xdr:nvGrpSpPr>
      <xdr:grpSpPr>
        <a:xfrm>
          <a:off x="0" y="0"/>
          <a:ext cx="9637602" cy="1905000"/>
          <a:chOff x="0" y="0"/>
          <a:chExt cx="9525000" cy="1995714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13A8B844-47D8-5333-759A-0110FC1584D6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F35D6F74-B8C9-000E-FF0B-73BF1C819D34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B08CB25-3D89-04C7-0C78-EC96DE89AAD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8820F1EC-CB92-BD81-ECDB-2DD46996D013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7" name="Oval 6">
                <a:extLst>
                  <a:ext uri="{FF2B5EF4-FFF2-40B4-BE49-F238E27FC236}">
                    <a16:creationId xmlns:a16="http://schemas.microsoft.com/office/drawing/2014/main" id="{9CBE2635-FAEA-D5BE-CE8E-25E8D0F4E63A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8" name="Freeform 7">
                <a:extLst>
                  <a:ext uri="{FF2B5EF4-FFF2-40B4-BE49-F238E27FC236}">
                    <a16:creationId xmlns:a16="http://schemas.microsoft.com/office/drawing/2014/main" id="{5C2EEF35-B105-C167-BEAA-F1B5A1102BCC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939800</xdr:colOff>
      <xdr:row>10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082C4D6-EFB1-9F48-BD5D-C469A4DE7357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Available chargeable hours</a:t>
          </a:r>
        </a:p>
        <a:p>
          <a:pPr algn="l">
            <a:spcAft>
              <a:spcPts val="600"/>
            </a:spcAft>
          </a:pPr>
          <a:r>
            <a:rPr lang="en-GB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Administrator</a:t>
          </a:r>
        </a:p>
      </xdr:txBody>
    </xdr:sp>
    <xdr:clientData/>
  </xdr:twoCellAnchor>
  <xdr:absoluteAnchor>
    <xdr:pos x="310889" y="2411562"/>
    <xdr:ext cx="304800" cy="304800"/>
    <xdr:pic>
      <xdr:nvPicPr>
        <xdr:cNvPr id="10" name="Picture 9">
          <a:extLst>
            <a:ext uri="{FF2B5EF4-FFF2-40B4-BE49-F238E27FC236}">
              <a16:creationId xmlns:a16="http://schemas.microsoft.com/office/drawing/2014/main" id="{52942DD5-16AD-A74F-9353-4B98F163C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89" y="2411562"/>
          <a:ext cx="304800" cy="304800"/>
        </a:xfrm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12118</xdr:colOff>
      <xdr:row>10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6A0168E-EA25-8143-BFDC-F8F9CB2C5B7F}"/>
            </a:ext>
          </a:extLst>
        </xdr:cNvPr>
        <xdr:cNvGrpSpPr>
          <a:grpSpLocks noChangeAspect="1"/>
        </xdr:cNvGrpSpPr>
      </xdr:nvGrpSpPr>
      <xdr:grpSpPr>
        <a:xfrm>
          <a:off x="0" y="0"/>
          <a:ext cx="9337093" cy="1905000"/>
          <a:chOff x="0" y="0"/>
          <a:chExt cx="9525000" cy="1995714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9D5480DD-E0E8-8A35-29AC-2A6B560E59B1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1DAED34-E98D-BC9A-ED3E-20301167BE7B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8750AA9B-2C11-7EEA-11E3-47CB374B0CB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069467A4-2E2C-8CD6-FFD7-A4ECAB285A0F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7" name="Oval 6">
                <a:extLst>
                  <a:ext uri="{FF2B5EF4-FFF2-40B4-BE49-F238E27FC236}">
                    <a16:creationId xmlns:a16="http://schemas.microsoft.com/office/drawing/2014/main" id="{1F4FDCE4-870A-9071-0A12-3248E04CD327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8" name="Freeform 7">
                <a:extLst>
                  <a:ext uri="{FF2B5EF4-FFF2-40B4-BE49-F238E27FC236}">
                    <a16:creationId xmlns:a16="http://schemas.microsoft.com/office/drawing/2014/main" id="{C232A2A0-8372-3ED0-5C6C-13C895DF4E31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10</xdr:col>
      <xdr:colOff>1116</xdr:colOff>
      <xdr:row>10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BA77C43-7F48-3941-836B-938A0835FF32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Hourly Charge: Iterative process</a:t>
          </a:r>
        </a:p>
      </xdr:txBody>
    </xdr:sp>
    <xdr:clientData/>
  </xdr:twoCellAnchor>
  <xdr:absoluteAnchor>
    <xdr:pos x="310889" y="2411562"/>
    <xdr:ext cx="304800" cy="304800"/>
    <xdr:pic>
      <xdr:nvPicPr>
        <xdr:cNvPr id="10" name="Picture 9">
          <a:extLst>
            <a:ext uri="{FF2B5EF4-FFF2-40B4-BE49-F238E27FC236}">
              <a16:creationId xmlns:a16="http://schemas.microsoft.com/office/drawing/2014/main" id="{AD305212-1978-8D4F-8AFF-5D604C4C6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89" y="2411562"/>
          <a:ext cx="304800" cy="304800"/>
        </a:xfrm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553721" y="1998133"/>
    <xdr:ext cx="8991600" cy="69580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61837CE-CE62-7448-8DAA-06C0C368C850}"/>
            </a:ext>
          </a:extLst>
        </xdr:cNvPr>
        <xdr:cNvSpPr txBox="1"/>
      </xdr:nvSpPr>
      <xdr:spPr>
        <a:xfrm>
          <a:off x="553721" y="1998133"/>
          <a:ext cx="8991600" cy="6958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0" rIns="0" bIns="0" rtlCol="0" anchor="ctr"/>
        <a:lstStyle/>
        <a:p>
          <a:r>
            <a:rPr lang="en-GB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Key in number of clients per segment (fields highlighted in </a:t>
          </a:r>
          <a:r>
            <a:rPr lang="en-GB" sz="100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green</a:t>
          </a:r>
          <a:r>
            <a:rPr lang="en-GB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en-GB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Key in typical hours per year per client type (fields highlighted in </a:t>
          </a:r>
          <a:r>
            <a:rPr lang="en-GB" sz="1000">
              <a:solidFill>
                <a:schemeClr val="bg1">
                  <a:lumMod val="65000"/>
                </a:schemeClr>
              </a:solidFill>
              <a:effectLst/>
              <a:latin typeface="+mn-lt"/>
              <a:ea typeface="+mn-ea"/>
              <a:cs typeface="+mn-cs"/>
            </a:rPr>
            <a:t>grey</a:t>
          </a:r>
          <a:r>
            <a:rPr lang="en-GB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en-GB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Sense check</a:t>
          </a:r>
        </a:p>
      </xdr:txBody>
    </xdr:sp>
    <xdr:clientData/>
  </xdr:absoluteAnchor>
  <xdr:absoluteAnchor>
    <xdr:pos x="190500" y="2173393"/>
    <xdr:ext cx="304800" cy="304800"/>
    <xdr:pic>
      <xdr:nvPicPr>
        <xdr:cNvPr id="3" name="Picture 2">
          <a:extLst>
            <a:ext uri="{FF2B5EF4-FFF2-40B4-BE49-F238E27FC236}">
              <a16:creationId xmlns:a16="http://schemas.microsoft.com/office/drawing/2014/main" id="{F6620FB7-C7BA-C949-BB08-8DDF8DF0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173393"/>
          <a:ext cx="304800" cy="304800"/>
        </a:xfrm>
        <a:prstGeom prst="rect">
          <a:avLst/>
        </a:prstGeom>
      </xdr:spPr>
    </xdr:pic>
    <xdr:clientData/>
  </xdr:absoluteAnchor>
  <xdr:absoluteAnchor>
    <xdr:pos x="0" y="0"/>
    <xdr:ext cx="9525000" cy="2032000"/>
    <xdr:grpSp>
      <xdr:nvGrpSpPr>
        <xdr:cNvPr id="4" name="Group 3">
          <a:extLst>
            <a:ext uri="{FF2B5EF4-FFF2-40B4-BE49-F238E27FC236}">
              <a16:creationId xmlns:a16="http://schemas.microsoft.com/office/drawing/2014/main" id="{202D768E-E527-AF40-A3F5-18463EF26BD0}"/>
            </a:ext>
          </a:extLst>
        </xdr:cNvPr>
        <xdr:cNvGrpSpPr>
          <a:grpSpLocks noChangeAspect="1"/>
        </xdr:cNvGrpSpPr>
      </xdr:nvGrpSpPr>
      <xdr:grpSpPr>
        <a:xfrm>
          <a:off x="0" y="0"/>
          <a:ext cx="9525000" cy="2032000"/>
          <a:chOff x="0" y="0"/>
          <a:chExt cx="9525000" cy="1995714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E830FC99-4829-88B1-05D4-1A4E508BCA6E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CF28B411-4052-196A-F8A2-C66BAEF611BB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736C1214-F8E8-9B2E-8774-E3446F4AA44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D75A093C-102B-C380-C7D6-22BFFCD6DAE8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9" name="Oval 8">
                <a:extLst>
                  <a:ext uri="{FF2B5EF4-FFF2-40B4-BE49-F238E27FC236}">
                    <a16:creationId xmlns:a16="http://schemas.microsoft.com/office/drawing/2014/main" id="{50813BAB-C842-7E01-CAA5-8CD1BDB4DCF0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0" name="Freeform 9">
                <a:extLst>
                  <a:ext uri="{FF2B5EF4-FFF2-40B4-BE49-F238E27FC236}">
                    <a16:creationId xmlns:a16="http://schemas.microsoft.com/office/drawing/2014/main" id="{32B82BD7-90EA-C432-0CAE-F180A0277F69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absoluteAnchor>
  <xdr:absoluteAnchor>
    <xdr:pos x="0" y="0"/>
    <xdr:ext cx="9512300" cy="203200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357BCFC-FAFE-E448-A63E-D0C2F5D84D4E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Capacity Calculator</a:t>
          </a:r>
        </a:p>
        <a:p>
          <a:pPr algn="l">
            <a:spcAft>
              <a:spcPts val="600"/>
            </a:spcAft>
          </a:pPr>
          <a:r>
            <a:rPr lang="en-GB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many clients can your advisers service?</a:t>
          </a:r>
        </a:p>
      </xdr:txBody>
    </xdr:sp>
    <xdr:clientData/>
  </xdr:absoluteAnchor>
</xdr:wsDr>
</file>

<file path=xl/theme/theme1.xml><?xml version="1.0" encoding="utf-8"?>
<a:theme xmlns:a="http://schemas.openxmlformats.org/drawingml/2006/main" name="abrdn_adviser theme">
  <a:themeElements>
    <a:clrScheme name="abrdn ADVISER">
      <a:dk1>
        <a:srgbClr val="000000"/>
      </a:dk1>
      <a:lt1>
        <a:srgbClr val="FFFFFF"/>
      </a:lt1>
      <a:dk2>
        <a:srgbClr val="898D8D"/>
      </a:dk2>
      <a:lt2>
        <a:srgbClr val="DDE5ED"/>
      </a:lt2>
      <a:accent1>
        <a:srgbClr val="008264"/>
      </a:accent1>
      <a:accent2>
        <a:srgbClr val="00594C"/>
      </a:accent2>
      <a:accent3>
        <a:srgbClr val="00B74F"/>
      </a:accent3>
      <a:accent4>
        <a:srgbClr val="A7A8A9"/>
      </a:accent4>
      <a:accent5>
        <a:srgbClr val="58A291"/>
      </a:accent5>
      <a:accent6>
        <a:srgbClr val="A2E4B8"/>
      </a:accent6>
      <a:hlink>
        <a:srgbClr val="898D8D"/>
      </a:hlink>
      <a:folHlink>
        <a:srgbClr val="DDE5EC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CHART 1: Indigo">
      <a:srgbClr val="0057B7"/>
    </a:custClr>
    <a:custClr name="CHART 2: Prussian">
      <a:srgbClr val="72246C"/>
    </a:custClr>
    <a:custClr name="CHART 3: Apple">
      <a:srgbClr val="008264"/>
    </a:custClr>
    <a:custClr name="CHART 4: Pink">
      <a:srgbClr val="E24082"/>
    </a:custClr>
    <a:custClr name="CHART 5: Black">
      <a:srgbClr val="000000"/>
    </a:custClr>
    <a:custClr name="CHART 6: Ice Blue">
      <a:srgbClr val="EBECEE"/>
    </a:custClr>
    <a:custClr name="CHART 7: Cool Grey">
      <a:srgbClr val="D9D9D6"/>
    </a:custClr>
    <a:custClr name="CHART 8: Island">
      <a:srgbClr val="00205B"/>
    </a:custClr>
    <a:custClr name="CHART 9: Plum">
      <a:srgbClr val="41273B"/>
    </a:custClr>
    <a:custClr name="CHART 10: Avocado">
      <a:srgbClr val="00594C"/>
    </a:custClr>
    <a:custClr name="CHART 11: Amaranth">
      <a:srgbClr val="B52555"/>
    </a:custClr>
    <a:custClr name="CHART 12: Battleship">
      <a:srgbClr val="898D8D"/>
    </a:custClr>
    <a:custClr name="CHART 13: Quartz">
      <a:srgbClr val="454142"/>
    </a:custClr>
    <a:custClr name="CHART 14: Silver">
      <a:srgbClr val="BBBCBC"/>
    </a:custClr>
    <a:custClr name="CHART 15: Industry">
      <a:srgbClr val="00C1D4"/>
    </a:custClr>
    <a:custClr name="CHART 16: Adian">
      <a:srgbClr val="00B74F"/>
    </a:custClr>
    <a:custClr name="CHART 17: Purple">
      <a:srgbClr val="963CBD"/>
    </a:custClr>
    <a:custClr name="CHART 18: Vermilion">
      <a:srgbClr val="EE2737"/>
    </a:custClr>
    <a:custClr name="CHART 19: Coconut">
      <a:srgbClr val="DDE5ED"/>
    </a:custClr>
    <a:custClr name="CHART 20: White">
      <a:srgbClr val="FFFFFF"/>
    </a:custClr>
  </a:custClrLst>
  <a:extLst>
    <a:ext uri="{05A4C25C-085E-4340-85A3-A5531E510DB2}">
      <thm15:themeFamily xmlns:thm15="http://schemas.microsoft.com/office/thememl/2012/main" name="abrdn_adviser theme" id="{ED044B13-6D15-584D-B679-1E7FE4E6BB14}" vid="{783E2188-5C90-5F48-81CC-DD34051E0402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4B4E1-8E90-FA41-9D06-EEEFA9802528}">
  <sheetPr>
    <tabColor rgb="FFC00000"/>
    <pageSetUpPr fitToPage="1"/>
  </sheetPr>
  <dimension ref="B2:O39"/>
  <sheetViews>
    <sheetView showGridLines="0" tabSelected="1" zoomScale="90" zoomScaleNormal="90" zoomScalePageLayoutView="150" workbookViewId="0">
      <selection activeCell="J46" sqref="J46"/>
    </sheetView>
  </sheetViews>
  <sheetFormatPr defaultColWidth="7.5546875" defaultRowHeight="12.75"/>
  <cols>
    <col min="1" max="9" width="7.5546875" style="6"/>
    <col min="10" max="10" width="17.88671875" style="6" customWidth="1"/>
    <col min="11" max="16384" width="7.5546875" style="6"/>
  </cols>
  <sheetData>
    <row r="2" spans="2:15" ht="13.5" thickBot="1">
      <c r="B2" s="16"/>
      <c r="C2" s="16"/>
      <c r="D2" s="16"/>
      <c r="E2" s="16"/>
      <c r="F2" s="16"/>
      <c r="G2" s="16"/>
      <c r="H2" s="16"/>
      <c r="I2" s="16"/>
      <c r="J2" s="16"/>
    </row>
    <row r="3" spans="2:15">
      <c r="B3" s="21"/>
      <c r="C3" s="20"/>
      <c r="D3" s="20"/>
      <c r="E3" s="20"/>
      <c r="F3" s="20"/>
      <c r="G3" s="20"/>
      <c r="H3" s="20"/>
      <c r="I3" s="20"/>
      <c r="J3" s="20"/>
      <c r="K3" s="19"/>
      <c r="L3" s="19"/>
      <c r="M3" s="19"/>
      <c r="N3" s="19"/>
      <c r="O3" s="18"/>
    </row>
    <row r="4" spans="2:15">
      <c r="B4" s="17"/>
      <c r="C4" s="16"/>
      <c r="D4" s="16"/>
      <c r="E4" s="16"/>
      <c r="F4" s="16"/>
      <c r="G4" s="16"/>
      <c r="H4" s="16"/>
      <c r="I4" s="16"/>
      <c r="J4" s="16"/>
      <c r="O4" s="13"/>
    </row>
    <row r="5" spans="2:15">
      <c r="B5" s="17"/>
      <c r="C5" s="16"/>
      <c r="D5" s="16"/>
      <c r="E5" s="16"/>
      <c r="F5" s="16"/>
      <c r="G5" s="16"/>
      <c r="H5" s="16"/>
      <c r="I5" s="16"/>
      <c r="J5" s="16"/>
      <c r="O5" s="13"/>
    </row>
    <row r="6" spans="2:15">
      <c r="B6" s="17"/>
      <c r="C6" s="16"/>
      <c r="D6" s="16"/>
      <c r="E6" s="16"/>
      <c r="F6" s="16"/>
      <c r="G6" s="16"/>
      <c r="H6" s="16"/>
      <c r="I6" s="16"/>
      <c r="J6" s="16"/>
      <c r="O6" s="13"/>
    </row>
    <row r="7" spans="2:15">
      <c r="B7" s="17"/>
      <c r="C7" s="16"/>
      <c r="D7" s="16"/>
      <c r="E7" s="16"/>
      <c r="F7" s="16"/>
      <c r="G7" s="16"/>
      <c r="H7" s="16"/>
      <c r="I7" s="16"/>
      <c r="J7" s="16"/>
      <c r="O7" s="13"/>
    </row>
    <row r="8" spans="2:15">
      <c r="B8" s="17"/>
      <c r="C8" s="16"/>
      <c r="D8" s="16"/>
      <c r="E8" s="16"/>
      <c r="F8" s="16"/>
      <c r="G8" s="16"/>
      <c r="H8" s="16"/>
      <c r="I8" s="16"/>
      <c r="J8" s="9"/>
      <c r="O8" s="13"/>
    </row>
    <row r="9" spans="2:15">
      <c r="B9" s="17"/>
      <c r="C9" s="16"/>
      <c r="D9" s="16"/>
      <c r="E9" s="16"/>
      <c r="F9" s="16"/>
      <c r="G9" s="16"/>
      <c r="H9" s="16"/>
      <c r="I9" s="16"/>
      <c r="J9" s="16"/>
      <c r="O9" s="13"/>
    </row>
    <row r="10" spans="2:15">
      <c r="B10" s="17"/>
      <c r="C10" s="16"/>
      <c r="D10" s="16"/>
      <c r="E10" s="16"/>
      <c r="F10" s="16"/>
      <c r="G10" s="16"/>
      <c r="H10" s="16"/>
      <c r="I10" s="16"/>
      <c r="J10" s="16"/>
      <c r="O10" s="13"/>
    </row>
    <row r="11" spans="2:15">
      <c r="B11" s="17"/>
      <c r="C11" s="16"/>
      <c r="D11" s="16"/>
      <c r="E11" s="16"/>
      <c r="F11" s="16"/>
      <c r="G11" s="16"/>
      <c r="H11" s="16"/>
      <c r="I11" s="16"/>
      <c r="J11" s="16"/>
      <c r="O11" s="13"/>
    </row>
    <row r="12" spans="2:15">
      <c r="B12" s="17"/>
      <c r="C12" s="16"/>
      <c r="D12" s="16"/>
      <c r="E12" s="16"/>
      <c r="F12" s="16"/>
      <c r="G12" s="16"/>
      <c r="H12" s="16"/>
      <c r="I12" s="16"/>
      <c r="J12" s="16"/>
      <c r="O12" s="13"/>
    </row>
    <row r="13" spans="2:15">
      <c r="B13" s="17"/>
      <c r="C13" s="16"/>
      <c r="D13" s="16"/>
      <c r="E13" s="16"/>
      <c r="F13" s="16"/>
      <c r="G13" s="16"/>
      <c r="H13" s="16"/>
      <c r="I13" s="16"/>
      <c r="K13" s="38" t="s">
        <v>28</v>
      </c>
      <c r="L13" s="38"/>
      <c r="M13" s="38"/>
      <c r="N13" s="38"/>
      <c r="O13" s="13"/>
    </row>
    <row r="14" spans="2:15" ht="52.5" customHeight="1">
      <c r="B14" s="17"/>
      <c r="C14" s="16"/>
      <c r="D14" s="16"/>
      <c r="E14" s="16"/>
      <c r="F14" s="16"/>
      <c r="G14" s="16"/>
      <c r="H14" s="16"/>
      <c r="I14" s="16"/>
      <c r="K14" s="38"/>
      <c r="L14" s="38"/>
      <c r="M14" s="38"/>
      <c r="N14" s="38"/>
      <c r="O14" s="13"/>
    </row>
    <row r="15" spans="2:15" ht="34.5" customHeight="1">
      <c r="B15" s="17"/>
      <c r="C15" s="16"/>
      <c r="D15" s="16"/>
      <c r="E15" s="16"/>
      <c r="F15" s="16"/>
      <c r="G15" s="16"/>
      <c r="H15" s="16"/>
      <c r="I15" s="16"/>
      <c r="K15" s="38"/>
      <c r="L15" s="38"/>
      <c r="M15" s="38"/>
      <c r="N15" s="38"/>
      <c r="O15" s="13"/>
    </row>
    <row r="16" spans="2:15">
      <c r="B16" s="17"/>
      <c r="C16" s="16"/>
      <c r="D16" s="16"/>
      <c r="E16" s="16"/>
      <c r="F16" s="16"/>
      <c r="G16" s="16"/>
      <c r="H16" s="16"/>
      <c r="I16" s="16"/>
      <c r="J16" s="16"/>
      <c r="O16" s="13"/>
    </row>
    <row r="17" spans="2:15" ht="3" customHeight="1">
      <c r="B17" s="17"/>
      <c r="C17" s="16"/>
      <c r="D17" s="16"/>
      <c r="E17" s="16"/>
      <c r="F17" s="16"/>
      <c r="G17" s="16"/>
      <c r="H17" s="16"/>
      <c r="I17" s="16"/>
      <c r="J17" s="16"/>
      <c r="O17" s="13"/>
    </row>
    <row r="18" spans="2:15" hidden="1">
      <c r="B18" s="17"/>
      <c r="C18" s="16"/>
      <c r="D18" s="16"/>
      <c r="E18" s="16"/>
      <c r="F18" s="16"/>
      <c r="G18" s="16"/>
      <c r="H18" s="16"/>
      <c r="I18" s="16"/>
      <c r="J18" s="16"/>
      <c r="O18" s="13"/>
    </row>
    <row r="19" spans="2:15" ht="1.5" hidden="1" customHeight="1">
      <c r="B19" s="17"/>
      <c r="C19" s="16"/>
      <c r="D19" s="16"/>
      <c r="E19" s="16"/>
      <c r="F19" s="16"/>
      <c r="G19" s="16"/>
      <c r="H19" s="16"/>
      <c r="I19" s="16"/>
      <c r="J19" s="16"/>
      <c r="O19" s="13"/>
    </row>
    <row r="20" spans="2:15" hidden="1">
      <c r="B20" s="17"/>
      <c r="C20" s="16"/>
      <c r="D20" s="16"/>
      <c r="E20" s="16"/>
      <c r="F20" s="16"/>
      <c r="G20" s="16"/>
      <c r="H20" s="16"/>
      <c r="I20" s="16"/>
      <c r="O20" s="13"/>
    </row>
    <row r="21" spans="2:15" hidden="1">
      <c r="B21" s="17"/>
      <c r="C21" s="16"/>
      <c r="D21" s="16"/>
      <c r="E21" s="16"/>
      <c r="F21" s="16"/>
      <c r="G21" s="16"/>
      <c r="H21" s="16"/>
      <c r="I21" s="16"/>
      <c r="J21" s="16"/>
      <c r="O21" s="13"/>
    </row>
    <row r="22" spans="2:15" ht="12.75" customHeight="1">
      <c r="B22" s="17"/>
      <c r="C22" s="16"/>
      <c r="D22" s="16"/>
      <c r="E22" s="16"/>
      <c r="F22" s="16"/>
      <c r="G22" s="16"/>
      <c r="H22" s="16"/>
      <c r="I22" s="16"/>
      <c r="J22" s="16"/>
      <c r="K22" s="37" t="s">
        <v>1</v>
      </c>
      <c r="L22" s="37"/>
      <c r="M22" s="37"/>
      <c r="N22" s="37"/>
      <c r="O22" s="13"/>
    </row>
    <row r="23" spans="2:15">
      <c r="B23" s="17"/>
      <c r="C23" s="16"/>
      <c r="D23" s="16"/>
      <c r="E23" s="16"/>
      <c r="F23" s="16"/>
      <c r="G23" s="16"/>
      <c r="H23" s="16"/>
      <c r="I23" s="16"/>
      <c r="J23" s="16"/>
      <c r="K23" s="37"/>
      <c r="L23" s="37"/>
      <c r="M23" s="37"/>
      <c r="N23" s="37"/>
      <c r="O23" s="13"/>
    </row>
    <row r="24" spans="2:15" ht="12.75" customHeight="1">
      <c r="B24" s="17"/>
      <c r="C24" s="16"/>
      <c r="D24" s="16"/>
      <c r="E24" s="16"/>
      <c r="F24" s="16"/>
      <c r="G24" s="16"/>
      <c r="H24" s="16"/>
      <c r="I24" s="16"/>
      <c r="J24" s="16"/>
      <c r="K24" s="37"/>
      <c r="L24" s="37"/>
      <c r="M24" s="37"/>
      <c r="N24" s="37"/>
      <c r="O24" s="13"/>
    </row>
    <row r="25" spans="2:15">
      <c r="B25" s="17"/>
      <c r="C25" s="16"/>
      <c r="D25" s="16"/>
      <c r="E25" s="16"/>
      <c r="F25" s="16"/>
      <c r="G25" s="16"/>
      <c r="H25" s="16"/>
      <c r="I25" s="16"/>
      <c r="J25" s="16"/>
      <c r="K25" s="37"/>
      <c r="L25" s="37"/>
      <c r="M25" s="37"/>
      <c r="N25" s="37"/>
      <c r="O25" s="13"/>
    </row>
    <row r="26" spans="2:15">
      <c r="B26" s="17"/>
      <c r="C26" s="16"/>
      <c r="D26" s="16"/>
      <c r="E26" s="16"/>
      <c r="F26" s="16"/>
      <c r="G26" s="16"/>
      <c r="H26" s="16"/>
      <c r="I26" s="16"/>
      <c r="J26" s="16"/>
      <c r="K26" s="37"/>
      <c r="L26" s="37"/>
      <c r="M26" s="37"/>
      <c r="N26" s="37"/>
      <c r="O26" s="13"/>
    </row>
    <row r="27" spans="2:15">
      <c r="B27" s="15"/>
      <c r="C27" s="9"/>
      <c r="D27" s="9"/>
      <c r="E27" s="9"/>
      <c r="F27" s="9"/>
      <c r="G27" s="9"/>
      <c r="H27" s="9"/>
      <c r="I27" s="9"/>
      <c r="J27" s="9"/>
      <c r="K27" s="37"/>
      <c r="L27" s="37"/>
      <c r="M27" s="37"/>
      <c r="N27" s="37"/>
      <c r="O27" s="13"/>
    </row>
    <row r="28" spans="2:15">
      <c r="B28" s="17"/>
      <c r="C28" s="16"/>
      <c r="D28" s="16"/>
      <c r="E28" s="16"/>
      <c r="F28" s="16"/>
      <c r="G28" s="16"/>
      <c r="H28" s="16"/>
      <c r="I28" s="16"/>
      <c r="J28" s="16"/>
      <c r="K28" s="37"/>
      <c r="L28" s="37"/>
      <c r="M28" s="37"/>
      <c r="N28" s="37"/>
      <c r="O28" s="13"/>
    </row>
    <row r="29" spans="2:15">
      <c r="B29" s="15"/>
      <c r="K29" s="37"/>
      <c r="L29" s="37"/>
      <c r="M29" s="37"/>
      <c r="N29" s="37"/>
      <c r="O29" s="13"/>
    </row>
    <row r="30" spans="2:15" ht="12.75" customHeight="1">
      <c r="B30" s="14"/>
      <c r="K30" s="37"/>
      <c r="L30" s="37"/>
      <c r="M30" s="37"/>
      <c r="N30" s="37"/>
      <c r="O30" s="13"/>
    </row>
    <row r="31" spans="2:15">
      <c r="B31" s="14"/>
      <c r="K31" s="37"/>
      <c r="L31" s="37"/>
      <c r="M31" s="37"/>
      <c r="N31" s="37"/>
      <c r="O31" s="13"/>
    </row>
    <row r="32" spans="2:15">
      <c r="B32" s="14"/>
      <c r="C32" s="9"/>
      <c r="K32" s="37"/>
      <c r="L32" s="37"/>
      <c r="M32" s="37"/>
      <c r="N32" s="37"/>
      <c r="O32" s="13"/>
    </row>
    <row r="33" spans="2:15">
      <c r="B33" s="14"/>
      <c r="O33" s="13"/>
    </row>
    <row r="34" spans="2:15" ht="13.5" thickBot="1">
      <c r="B34" s="12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0"/>
    </row>
    <row r="35" spans="2:15">
      <c r="B35" s="9"/>
    </row>
    <row r="36" spans="2:15" ht="87.75" customHeight="1">
      <c r="B36" s="40" t="s">
        <v>29</v>
      </c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2:15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</row>
    <row r="38" spans="2:1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>
      <c r="B39" s="7"/>
    </row>
  </sheetData>
  <sheetProtection algorithmName="SHA-512" hashValue="FNxP3vHo6/kb4KiZlX8rwaM6bsk+OQaU2IReps2BR0EMY6Hvbttot52Fxf/JH5k9VtvlRbjxxW8HLNwG2deMuw==" saltValue="T+VQcPoURVktVI+4jJjN5A==" spinCount="100000" sheet="1" selectLockedCells="1"/>
  <mergeCells count="4">
    <mergeCell ref="K22:N32"/>
    <mergeCell ref="K13:N15"/>
    <mergeCell ref="B37:O37"/>
    <mergeCell ref="B36:O36"/>
  </mergeCells>
  <pageMargins left="0.75" right="0.75" top="1" bottom="1.51" header="0.5" footer="0.81"/>
  <pageSetup paperSize="9" scale="7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D26E-8C3D-104D-9C29-B727F62C660A}">
  <dimension ref="A11:J18"/>
  <sheetViews>
    <sheetView showGridLines="0" zoomScaleNormal="100" workbookViewId="0">
      <selection activeCell="I17" sqref="I17"/>
    </sheetView>
  </sheetViews>
  <sheetFormatPr defaultColWidth="11.5546875" defaultRowHeight="15"/>
  <cols>
    <col min="1" max="2" width="10.6640625" customWidth="1"/>
    <col min="9" max="9" width="10.6640625" customWidth="1"/>
  </cols>
  <sheetData>
    <row r="11" spans="1:10" ht="96" customHeight="1">
      <c r="A11" s="22"/>
      <c r="B11" s="45" t="s">
        <v>34</v>
      </c>
      <c r="C11" s="46"/>
      <c r="D11" s="46"/>
      <c r="E11" s="46"/>
      <c r="F11" s="46"/>
      <c r="G11" s="46"/>
      <c r="H11" s="46"/>
      <c r="I11" s="46"/>
      <c r="J11" s="46"/>
    </row>
    <row r="12" spans="1:10" ht="15.75">
      <c r="A12" s="47" t="s">
        <v>4</v>
      </c>
      <c r="B12" s="47"/>
      <c r="C12" s="47"/>
      <c r="D12" s="47"/>
      <c r="E12" s="47"/>
      <c r="F12" s="47"/>
      <c r="G12" s="47"/>
      <c r="H12" s="47"/>
      <c r="I12" s="27" t="s">
        <v>2</v>
      </c>
      <c r="J12" s="5" t="s">
        <v>3</v>
      </c>
    </row>
    <row r="13" spans="1:10">
      <c r="A13" s="42" t="s">
        <v>30</v>
      </c>
      <c r="B13" s="42"/>
      <c r="C13" s="42"/>
      <c r="D13" s="42"/>
      <c r="E13" s="42"/>
      <c r="F13" s="42"/>
      <c r="G13" s="42"/>
      <c r="H13" s="42"/>
      <c r="I13" s="67">
        <v>2080</v>
      </c>
      <c r="J13" s="25">
        <f>I13</f>
        <v>2080</v>
      </c>
    </row>
    <row r="14" spans="1:10">
      <c r="A14" s="42" t="s">
        <v>5</v>
      </c>
      <c r="B14" s="42"/>
      <c r="C14" s="42"/>
      <c r="D14" s="42"/>
      <c r="E14" s="42"/>
      <c r="F14" s="42"/>
      <c r="G14" s="42"/>
      <c r="H14" s="42"/>
      <c r="I14" s="68">
        <v>200</v>
      </c>
      <c r="J14" s="25">
        <f>J13-I14</f>
        <v>1880</v>
      </c>
    </row>
    <row r="15" spans="1:10">
      <c r="A15" s="42" t="s">
        <v>6</v>
      </c>
      <c r="B15" s="42"/>
      <c r="C15" s="42"/>
      <c r="D15" s="42"/>
      <c r="E15" s="42"/>
      <c r="F15" s="42"/>
      <c r="G15" s="42"/>
      <c r="H15" s="42"/>
      <c r="I15" s="68">
        <v>40</v>
      </c>
      <c r="J15" s="25">
        <f>J14-I15</f>
        <v>1840</v>
      </c>
    </row>
    <row r="16" spans="1:10">
      <c r="A16" s="42" t="s">
        <v>7</v>
      </c>
      <c r="B16" s="42"/>
      <c r="C16" s="42"/>
      <c r="D16" s="42"/>
      <c r="E16" s="42"/>
      <c r="F16" s="42"/>
      <c r="G16" s="42"/>
      <c r="H16" s="42"/>
      <c r="I16" s="68">
        <v>80</v>
      </c>
      <c r="J16" s="25">
        <f>J15-I16</f>
        <v>1760</v>
      </c>
    </row>
    <row r="17" spans="1:10">
      <c r="A17" s="42" t="s">
        <v>8</v>
      </c>
      <c r="B17" s="42"/>
      <c r="C17" s="42"/>
      <c r="D17" s="42"/>
      <c r="E17" s="42"/>
      <c r="F17" s="42"/>
      <c r="G17" s="42"/>
      <c r="H17" s="42"/>
      <c r="I17" s="68">
        <v>440</v>
      </c>
      <c r="J17" s="25">
        <f>J16-I17</f>
        <v>1320</v>
      </c>
    </row>
    <row r="18" spans="1:10" ht="15.75">
      <c r="A18" s="43" t="s">
        <v>9</v>
      </c>
      <c r="B18" s="44"/>
      <c r="C18" s="44"/>
      <c r="D18" s="44"/>
      <c r="E18" s="44"/>
      <c r="F18" s="44"/>
      <c r="G18" s="44"/>
      <c r="H18" s="44"/>
      <c r="I18" s="24"/>
      <c r="J18" s="26">
        <f>J17</f>
        <v>1320</v>
      </c>
    </row>
  </sheetData>
  <sheetProtection algorithmName="SHA-512" hashValue="tetDH4PyDvZgwumMw2cxTjesl8P0Oqab5qZ8+DIvHZ+4UgZnTuJVyEtklslu/t3z9kgTMJTCvF3//XSAnWjxIg==" saltValue="UIg+6m0HF7jfjlkTNzfq8g==" spinCount="100000" sheet="1" objects="1" scenarios="1" selectLockedCells="1"/>
  <mergeCells count="8">
    <mergeCell ref="A16:H16"/>
    <mergeCell ref="A17:H17"/>
    <mergeCell ref="A18:H18"/>
    <mergeCell ref="B11:J11"/>
    <mergeCell ref="A12:H12"/>
    <mergeCell ref="A13:H13"/>
    <mergeCell ref="A14:H14"/>
    <mergeCell ref="A15:H15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82114-24EB-8E43-B7ED-EA4F85268123}">
  <dimension ref="A11:J18"/>
  <sheetViews>
    <sheetView showGridLines="0" zoomScaleNormal="100" workbookViewId="0">
      <selection activeCell="I15" sqref="I15"/>
    </sheetView>
  </sheetViews>
  <sheetFormatPr defaultColWidth="11.5546875" defaultRowHeight="15"/>
  <cols>
    <col min="1" max="2" width="10.6640625" customWidth="1"/>
    <col min="9" max="9" width="10.6640625" customWidth="1"/>
  </cols>
  <sheetData>
    <row r="11" spans="1:10" ht="96" customHeight="1">
      <c r="A11" s="22"/>
      <c r="B11" s="45" t="s">
        <v>35</v>
      </c>
      <c r="C11" s="46"/>
      <c r="D11" s="46"/>
      <c r="E11" s="46"/>
      <c r="F11" s="46"/>
      <c r="G11" s="46"/>
      <c r="H11" s="46"/>
      <c r="I11" s="46"/>
      <c r="J11" s="46"/>
    </row>
    <row r="12" spans="1:10" ht="15.75">
      <c r="A12" s="47" t="s">
        <v>10</v>
      </c>
      <c r="B12" s="47"/>
      <c r="C12" s="47"/>
      <c r="D12" s="47"/>
      <c r="E12" s="47"/>
      <c r="F12" s="47"/>
      <c r="G12" s="47"/>
      <c r="H12" s="47"/>
      <c r="I12" s="27" t="s">
        <v>2</v>
      </c>
      <c r="J12" s="5" t="s">
        <v>3</v>
      </c>
    </row>
    <row r="13" spans="1:10">
      <c r="A13" s="42" t="s">
        <v>30</v>
      </c>
      <c r="B13" s="42"/>
      <c r="C13" s="42"/>
      <c r="D13" s="42"/>
      <c r="E13" s="42"/>
      <c r="F13" s="42"/>
      <c r="G13" s="42"/>
      <c r="H13" s="42"/>
      <c r="I13" s="67">
        <v>2080</v>
      </c>
      <c r="J13" s="25">
        <f>I13</f>
        <v>2080</v>
      </c>
    </row>
    <row r="14" spans="1:10">
      <c r="A14" s="42" t="s">
        <v>5</v>
      </c>
      <c r="B14" s="42"/>
      <c r="C14" s="42"/>
      <c r="D14" s="42"/>
      <c r="E14" s="42"/>
      <c r="F14" s="42"/>
      <c r="G14" s="42"/>
      <c r="H14" s="42"/>
      <c r="I14" s="68">
        <v>200</v>
      </c>
      <c r="J14" s="25">
        <f>J13-I14</f>
        <v>1880</v>
      </c>
    </row>
    <row r="15" spans="1:10">
      <c r="A15" s="42" t="s">
        <v>6</v>
      </c>
      <c r="B15" s="42"/>
      <c r="C15" s="42"/>
      <c r="D15" s="42"/>
      <c r="E15" s="42"/>
      <c r="F15" s="42"/>
      <c r="G15" s="42"/>
      <c r="H15" s="42"/>
      <c r="I15" s="68">
        <v>40</v>
      </c>
      <c r="J15" s="25">
        <f>J14-I15</f>
        <v>1840</v>
      </c>
    </row>
    <row r="16" spans="1:10">
      <c r="A16" s="42" t="s">
        <v>7</v>
      </c>
      <c r="B16" s="42"/>
      <c r="C16" s="42"/>
      <c r="D16" s="42"/>
      <c r="E16" s="42"/>
      <c r="F16" s="42"/>
      <c r="G16" s="42"/>
      <c r="H16" s="42"/>
      <c r="I16" s="68">
        <v>80</v>
      </c>
      <c r="J16" s="25">
        <f>J15-I16</f>
        <v>1760</v>
      </c>
    </row>
    <row r="17" spans="1:10">
      <c r="A17" s="42" t="s">
        <v>8</v>
      </c>
      <c r="B17" s="42"/>
      <c r="C17" s="42"/>
      <c r="D17" s="42"/>
      <c r="E17" s="42"/>
      <c r="F17" s="42"/>
      <c r="G17" s="42"/>
      <c r="H17" s="42"/>
      <c r="I17" s="68">
        <v>440</v>
      </c>
      <c r="J17" s="25">
        <f>J16-I17</f>
        <v>1320</v>
      </c>
    </row>
    <row r="18" spans="1:10" ht="15.75">
      <c r="A18" s="43" t="s">
        <v>9</v>
      </c>
      <c r="B18" s="44"/>
      <c r="C18" s="44"/>
      <c r="D18" s="44"/>
      <c r="E18" s="44"/>
      <c r="F18" s="44"/>
      <c r="G18" s="44"/>
      <c r="H18" s="44"/>
      <c r="I18" s="24"/>
      <c r="J18" s="26">
        <f>J17</f>
        <v>1320</v>
      </c>
    </row>
  </sheetData>
  <sheetProtection algorithmName="SHA-512" hashValue="032dSM2HAhaEHHAmj3WT5ZMhb02aIAWOubNXjcl1DFIBRy8c4xtxu8B/wz1G/y2zn/Fvswjb+wHJHfGpEVr/sA==" saltValue="+oH+HWnI+LuImeli8PHAug==" spinCount="100000" sheet="1" objects="1" scenarios="1" selectLockedCells="1"/>
  <mergeCells count="8">
    <mergeCell ref="A17:H17"/>
    <mergeCell ref="A18:H18"/>
    <mergeCell ref="B11:J11"/>
    <mergeCell ref="A12:H12"/>
    <mergeCell ref="A13:H13"/>
    <mergeCell ref="A14:H14"/>
    <mergeCell ref="A15:H15"/>
    <mergeCell ref="A16:H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F85AD-EB6A-2041-BC40-43855042E4DD}">
  <dimension ref="A11:J18"/>
  <sheetViews>
    <sheetView showGridLines="0" zoomScaleNormal="100" workbookViewId="0">
      <selection activeCell="I16" sqref="I16"/>
    </sheetView>
  </sheetViews>
  <sheetFormatPr defaultColWidth="11.5546875" defaultRowHeight="15"/>
  <cols>
    <col min="1" max="2" width="10.6640625" customWidth="1"/>
    <col min="9" max="9" width="10.6640625" customWidth="1"/>
  </cols>
  <sheetData>
    <row r="11" spans="1:10" ht="96" customHeight="1">
      <c r="A11" s="22"/>
      <c r="B11" s="45" t="s">
        <v>35</v>
      </c>
      <c r="C11" s="45"/>
      <c r="D11" s="45"/>
      <c r="E11" s="45"/>
      <c r="F11" s="45"/>
      <c r="G11" s="45"/>
      <c r="H11" s="45"/>
      <c r="I11" s="45"/>
      <c r="J11" s="45"/>
    </row>
    <row r="12" spans="1:10" ht="15.75">
      <c r="A12" s="47" t="s">
        <v>11</v>
      </c>
      <c r="B12" s="47"/>
      <c r="C12" s="47"/>
      <c r="D12" s="47"/>
      <c r="E12" s="47"/>
      <c r="F12" s="47"/>
      <c r="G12" s="47"/>
      <c r="H12" s="47"/>
      <c r="I12" s="27" t="s">
        <v>2</v>
      </c>
      <c r="J12" s="5" t="s">
        <v>3</v>
      </c>
    </row>
    <row r="13" spans="1:10">
      <c r="A13" s="42" t="s">
        <v>30</v>
      </c>
      <c r="B13" s="42"/>
      <c r="C13" s="42"/>
      <c r="D13" s="42"/>
      <c r="E13" s="42"/>
      <c r="F13" s="42"/>
      <c r="G13" s="42"/>
      <c r="H13" s="42"/>
      <c r="I13" s="67">
        <v>2080</v>
      </c>
      <c r="J13" s="25">
        <f>I13</f>
        <v>2080</v>
      </c>
    </row>
    <row r="14" spans="1:10">
      <c r="A14" s="42" t="s">
        <v>5</v>
      </c>
      <c r="B14" s="42"/>
      <c r="C14" s="42"/>
      <c r="D14" s="42"/>
      <c r="E14" s="42"/>
      <c r="F14" s="42"/>
      <c r="G14" s="42"/>
      <c r="H14" s="42"/>
      <c r="I14" s="68">
        <v>200</v>
      </c>
      <c r="J14" s="25">
        <f>J13-I14</f>
        <v>1880</v>
      </c>
    </row>
    <row r="15" spans="1:10">
      <c r="A15" s="42" t="s">
        <v>6</v>
      </c>
      <c r="B15" s="42"/>
      <c r="C15" s="42"/>
      <c r="D15" s="42"/>
      <c r="E15" s="42"/>
      <c r="F15" s="42"/>
      <c r="G15" s="42"/>
      <c r="H15" s="42"/>
      <c r="I15" s="68">
        <v>40</v>
      </c>
      <c r="J15" s="25">
        <f>J14-I15</f>
        <v>1840</v>
      </c>
    </row>
    <row r="16" spans="1:10">
      <c r="A16" s="42" t="s">
        <v>7</v>
      </c>
      <c r="B16" s="42"/>
      <c r="C16" s="42"/>
      <c r="D16" s="42"/>
      <c r="E16" s="42"/>
      <c r="F16" s="42"/>
      <c r="G16" s="42"/>
      <c r="H16" s="42"/>
      <c r="I16" s="68">
        <v>80</v>
      </c>
      <c r="J16" s="25">
        <f>J15-I16</f>
        <v>1760</v>
      </c>
    </row>
    <row r="17" spans="1:10">
      <c r="A17" s="42" t="s">
        <v>8</v>
      </c>
      <c r="B17" s="42"/>
      <c r="C17" s="42"/>
      <c r="D17" s="42"/>
      <c r="E17" s="42"/>
      <c r="F17" s="42"/>
      <c r="G17" s="42"/>
      <c r="H17" s="42"/>
      <c r="I17" s="68">
        <v>660</v>
      </c>
      <c r="J17" s="25">
        <f>J16-I17</f>
        <v>1100</v>
      </c>
    </row>
    <row r="18" spans="1:10" ht="15.75">
      <c r="A18" s="43" t="s">
        <v>9</v>
      </c>
      <c r="B18" s="44"/>
      <c r="C18" s="44"/>
      <c r="D18" s="44"/>
      <c r="E18" s="44"/>
      <c r="F18" s="44"/>
      <c r="G18" s="44"/>
      <c r="H18" s="44"/>
      <c r="I18" s="24"/>
      <c r="J18" s="26">
        <f>J17</f>
        <v>1100</v>
      </c>
    </row>
  </sheetData>
  <sheetProtection algorithmName="SHA-512" hashValue="0mFnoWzzpMtLrx9f5vRS2liO8n0fhDmTP+CAbFloI8MkROhTP7D7InxaDECOZfF9NopzOUf1AbqxmKK0q+iLPQ==" saltValue="iK4o9TN4RGtob7ZBpievEA==" spinCount="100000" sheet="1" objects="1" scenarios="1" selectLockedCells="1"/>
  <mergeCells count="8">
    <mergeCell ref="A17:H17"/>
    <mergeCell ref="A18:H18"/>
    <mergeCell ref="B11:J11"/>
    <mergeCell ref="A12:H12"/>
    <mergeCell ref="A13:H13"/>
    <mergeCell ref="A14:H14"/>
    <mergeCell ref="A15:H15"/>
    <mergeCell ref="A16:H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11498-4CC8-8945-B4CD-97E524699211}">
  <dimension ref="A11:J18"/>
  <sheetViews>
    <sheetView showGridLines="0" zoomScaleNormal="100" workbookViewId="0">
      <selection activeCell="I13" sqref="I13"/>
    </sheetView>
  </sheetViews>
  <sheetFormatPr defaultColWidth="11.5546875" defaultRowHeight="15"/>
  <cols>
    <col min="1" max="2" width="10.6640625" customWidth="1"/>
    <col min="9" max="9" width="10.6640625" customWidth="1"/>
  </cols>
  <sheetData>
    <row r="11" spans="1:10" ht="96" customHeight="1">
      <c r="A11" s="22"/>
      <c r="B11" s="45" t="s">
        <v>33</v>
      </c>
      <c r="C11" s="46"/>
      <c r="D11" s="46"/>
      <c r="E11" s="46"/>
      <c r="F11" s="46"/>
      <c r="G11" s="46"/>
      <c r="H11" s="46"/>
      <c r="I11" s="46"/>
      <c r="J11" s="46"/>
    </row>
    <row r="12" spans="1:10" ht="15.75">
      <c r="A12" s="47" t="s">
        <v>12</v>
      </c>
      <c r="B12" s="47"/>
      <c r="C12" s="47"/>
      <c r="D12" s="47"/>
      <c r="E12" s="47"/>
      <c r="F12" s="47"/>
      <c r="G12" s="47"/>
      <c r="H12" s="47"/>
      <c r="I12" s="27" t="s">
        <v>2</v>
      </c>
      <c r="J12" s="5" t="s">
        <v>3</v>
      </c>
    </row>
    <row r="13" spans="1:10">
      <c r="A13" s="42" t="s">
        <v>30</v>
      </c>
      <c r="B13" s="42"/>
      <c r="C13" s="42"/>
      <c r="D13" s="42"/>
      <c r="E13" s="42"/>
      <c r="F13" s="42"/>
      <c r="G13" s="42"/>
      <c r="H13" s="42"/>
      <c r="I13" s="67">
        <v>2080</v>
      </c>
      <c r="J13" s="25">
        <f>I13</f>
        <v>2080</v>
      </c>
    </row>
    <row r="14" spans="1:10">
      <c r="A14" s="42" t="s">
        <v>5</v>
      </c>
      <c r="B14" s="42"/>
      <c r="C14" s="42"/>
      <c r="D14" s="42"/>
      <c r="E14" s="42"/>
      <c r="F14" s="42"/>
      <c r="G14" s="42"/>
      <c r="H14" s="42"/>
      <c r="I14" s="68">
        <v>200</v>
      </c>
      <c r="J14" s="25">
        <f>J13-I14</f>
        <v>1880</v>
      </c>
    </row>
    <row r="15" spans="1:10">
      <c r="A15" s="42" t="s">
        <v>6</v>
      </c>
      <c r="B15" s="42"/>
      <c r="C15" s="42"/>
      <c r="D15" s="42"/>
      <c r="E15" s="42"/>
      <c r="F15" s="42"/>
      <c r="G15" s="42"/>
      <c r="H15" s="42"/>
      <c r="I15" s="68">
        <v>40</v>
      </c>
      <c r="J15" s="25">
        <f>J14-I15</f>
        <v>1840</v>
      </c>
    </row>
    <row r="16" spans="1:10">
      <c r="A16" s="42" t="s">
        <v>7</v>
      </c>
      <c r="B16" s="42"/>
      <c r="C16" s="42"/>
      <c r="D16" s="42"/>
      <c r="E16" s="42"/>
      <c r="F16" s="42"/>
      <c r="G16" s="42"/>
      <c r="H16" s="42"/>
      <c r="I16" s="68">
        <v>80</v>
      </c>
      <c r="J16" s="25">
        <f>J15-I16</f>
        <v>1760</v>
      </c>
    </row>
    <row r="17" spans="1:10">
      <c r="A17" s="42" t="s">
        <v>8</v>
      </c>
      <c r="B17" s="42"/>
      <c r="C17" s="42"/>
      <c r="D17" s="42"/>
      <c r="E17" s="42"/>
      <c r="F17" s="42"/>
      <c r="G17" s="42"/>
      <c r="H17" s="42"/>
      <c r="I17" s="68">
        <v>880</v>
      </c>
      <c r="J17" s="25">
        <f>J16-I17</f>
        <v>880</v>
      </c>
    </row>
    <row r="18" spans="1:10" ht="15.75">
      <c r="A18" s="43" t="s">
        <v>9</v>
      </c>
      <c r="B18" s="44"/>
      <c r="C18" s="44"/>
      <c r="D18" s="44"/>
      <c r="E18" s="44"/>
      <c r="F18" s="44"/>
      <c r="G18" s="44"/>
      <c r="H18" s="44"/>
      <c r="I18" s="24"/>
      <c r="J18" s="26">
        <f>J17</f>
        <v>880</v>
      </c>
    </row>
  </sheetData>
  <sheetProtection algorithmName="SHA-512" hashValue="ZUIT1nHwXiH5eQjBt+LG+zzMhUMYFenAkS3Gh8nfyc/XSuMAHq+MbQfsPKsMn6i8mlrJWEd0ruzutUKqpas6aA==" saltValue="kmufE05jD3nrC2UZgKvvyA==" spinCount="100000" sheet="1" objects="1" scenarios="1" selectLockedCells="1"/>
  <mergeCells count="8">
    <mergeCell ref="A17:H17"/>
    <mergeCell ref="A18:H18"/>
    <mergeCell ref="B11:J11"/>
    <mergeCell ref="A12:H12"/>
    <mergeCell ref="A13:H13"/>
    <mergeCell ref="A14:H14"/>
    <mergeCell ref="A15:H15"/>
    <mergeCell ref="A16:H1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FFC6-6F79-344B-A02B-3481CAE215E4}">
  <dimension ref="A11:J19"/>
  <sheetViews>
    <sheetView showGridLines="0" zoomScaleNormal="100" workbookViewId="0">
      <selection activeCell="I18" sqref="I18:J18"/>
    </sheetView>
  </sheetViews>
  <sheetFormatPr defaultColWidth="11.5546875" defaultRowHeight="15"/>
  <cols>
    <col min="1" max="1" width="10.6640625" customWidth="1"/>
    <col min="2" max="2" width="5.109375" customWidth="1"/>
    <col min="4" max="4" width="10.6640625" customWidth="1"/>
    <col min="6" max="6" width="16.33203125" customWidth="1"/>
    <col min="7" max="7" width="13" customWidth="1"/>
    <col min="8" max="8" width="9.44140625" customWidth="1"/>
    <col min="9" max="9" width="10.33203125" customWidth="1"/>
    <col min="10" max="10" width="10.109375" customWidth="1"/>
  </cols>
  <sheetData>
    <row r="11" spans="1:10" ht="90" customHeight="1">
      <c r="A11" s="29"/>
      <c r="B11" s="51" t="s">
        <v>38</v>
      </c>
      <c r="C11" s="51"/>
      <c r="D11" s="51"/>
      <c r="E11" s="51"/>
      <c r="F11" s="51"/>
      <c r="G11" s="51"/>
      <c r="H11" s="51"/>
      <c r="I11" s="51"/>
      <c r="J11" s="51"/>
    </row>
    <row r="12" spans="1:10" ht="17.100000000000001" customHeight="1">
      <c r="A12" s="22"/>
      <c r="B12" s="23"/>
      <c r="C12" s="23"/>
      <c r="D12" s="23"/>
      <c r="E12" s="23"/>
      <c r="F12" s="23"/>
      <c r="G12" s="23"/>
      <c r="H12" s="53" t="s">
        <v>13</v>
      </c>
      <c r="I12" s="54"/>
      <c r="J12" s="71">
        <v>700000</v>
      </c>
    </row>
    <row r="13" spans="1:10">
      <c r="A13" s="22"/>
      <c r="B13" s="23"/>
      <c r="C13" s="23"/>
      <c r="D13" s="23"/>
      <c r="E13" s="23"/>
      <c r="F13" s="23"/>
      <c r="G13" s="23"/>
      <c r="H13" s="52" t="s">
        <v>14</v>
      </c>
      <c r="I13" s="52"/>
      <c r="J13" s="36">
        <f>J12/E19</f>
        <v>117.84511784511784</v>
      </c>
    </row>
    <row r="14" spans="1:10" ht="15.75">
      <c r="A14" s="47" t="s">
        <v>15</v>
      </c>
      <c r="B14" s="47"/>
      <c r="C14" s="47" t="s">
        <v>21</v>
      </c>
      <c r="D14" s="47"/>
      <c r="E14" s="55" t="s">
        <v>22</v>
      </c>
      <c r="F14" s="55"/>
      <c r="G14" s="56" t="s">
        <v>23</v>
      </c>
      <c r="H14" s="56"/>
      <c r="I14" s="55" t="s">
        <v>20</v>
      </c>
      <c r="J14" s="55"/>
    </row>
    <row r="15" spans="1:10" ht="15.75">
      <c r="A15" s="42" t="s">
        <v>16</v>
      </c>
      <c r="B15" s="42"/>
      <c r="C15" s="69">
        <v>1</v>
      </c>
      <c r="D15" s="1"/>
      <c r="E15" s="66">
        <f>'Senior Adviser'!J18*C15</f>
        <v>1320</v>
      </c>
      <c r="F15" s="66"/>
      <c r="G15" s="50">
        <f>IFERROR(I15/E15,0)</f>
        <v>208.33333333333334</v>
      </c>
      <c r="H15" s="50"/>
      <c r="I15" s="70">
        <v>275000</v>
      </c>
      <c r="J15" s="70"/>
    </row>
    <row r="16" spans="1:10" ht="15.75">
      <c r="A16" s="42" t="s">
        <v>17</v>
      </c>
      <c r="B16" s="42"/>
      <c r="C16" s="69">
        <v>2</v>
      </c>
      <c r="D16" s="1"/>
      <c r="E16" s="66">
        <f>Adviser!J18*C16</f>
        <v>2640</v>
      </c>
      <c r="F16" s="66"/>
      <c r="G16" s="50">
        <f>IFERROR(I16/E16,0)</f>
        <v>106.06060606060606</v>
      </c>
      <c r="H16" s="50"/>
      <c r="I16" s="70">
        <v>280000</v>
      </c>
      <c r="J16" s="70"/>
    </row>
    <row r="17" spans="1:10" ht="15.75">
      <c r="A17" s="42" t="s">
        <v>18</v>
      </c>
      <c r="B17" s="42"/>
      <c r="C17" s="69">
        <v>1</v>
      </c>
      <c r="D17" s="1"/>
      <c r="E17" s="66">
        <f>'Para-planner'!J18*C17</f>
        <v>1100</v>
      </c>
      <c r="F17" s="66"/>
      <c r="G17" s="50">
        <f>IFERROR(I17/E17,0)</f>
        <v>95.454545454545453</v>
      </c>
      <c r="H17" s="50"/>
      <c r="I17" s="70">
        <v>105000</v>
      </c>
      <c r="J17" s="70"/>
    </row>
    <row r="18" spans="1:10" ht="15.75">
      <c r="A18" s="42" t="s">
        <v>0</v>
      </c>
      <c r="B18" s="42"/>
      <c r="C18" s="69">
        <v>1</v>
      </c>
      <c r="D18" s="1"/>
      <c r="E18" s="66">
        <f>Administrator!J18*C18</f>
        <v>880</v>
      </c>
      <c r="F18" s="66"/>
      <c r="G18" s="50">
        <f>IFERROR(I18/E18,0)</f>
        <v>45.454545454545453</v>
      </c>
      <c r="H18" s="50"/>
      <c r="I18" s="70">
        <v>40000</v>
      </c>
      <c r="J18" s="70"/>
    </row>
    <row r="19" spans="1:10" ht="15.75">
      <c r="A19" s="4" t="s">
        <v>19</v>
      </c>
      <c r="B19" s="4"/>
      <c r="C19" s="4"/>
      <c r="D19" s="4"/>
      <c r="E19" s="48">
        <f>SUM(E15:F18)</f>
        <v>5940</v>
      </c>
      <c r="F19" s="48"/>
      <c r="G19" s="4"/>
      <c r="H19" s="4"/>
      <c r="I19" s="49">
        <f>SUM(I15:J18)</f>
        <v>700000</v>
      </c>
      <c r="J19" s="49"/>
    </row>
  </sheetData>
  <sheetProtection algorithmName="SHA-512" hashValue="rrLxBXH7Z3CW5yjCc3aFma9UlwR7T2N/gZlOrNIY+g6hAP20On3bsQXkRaeYhHvm9i8dDEI+eL2hLtuz3pgNbQ==" saltValue="qJuURHzUcfPWMPB3bcRS/w==" spinCount="100000" sheet="1" objects="1" scenarios="1" selectLockedCells="1"/>
  <mergeCells count="26">
    <mergeCell ref="A16:B16"/>
    <mergeCell ref="A17:B17"/>
    <mergeCell ref="A18:B18"/>
    <mergeCell ref="B11:J11"/>
    <mergeCell ref="H13:I13"/>
    <mergeCell ref="H12:I12"/>
    <mergeCell ref="A14:B14"/>
    <mergeCell ref="I14:J14"/>
    <mergeCell ref="A15:B15"/>
    <mergeCell ref="C14:D14"/>
    <mergeCell ref="E14:F14"/>
    <mergeCell ref="G14:H14"/>
    <mergeCell ref="E19:F19"/>
    <mergeCell ref="E18:F18"/>
    <mergeCell ref="E17:F17"/>
    <mergeCell ref="I15:J15"/>
    <mergeCell ref="I16:J16"/>
    <mergeCell ref="I17:J17"/>
    <mergeCell ref="I18:J18"/>
    <mergeCell ref="I19:J19"/>
    <mergeCell ref="G18:H18"/>
    <mergeCell ref="E16:F16"/>
    <mergeCell ref="E15:F15"/>
    <mergeCell ref="G15:H15"/>
    <mergeCell ref="G16:H16"/>
    <mergeCell ref="G17:H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F6262-EE25-7E4A-8548-B11A4AADE569}">
  <dimension ref="A11:J15"/>
  <sheetViews>
    <sheetView showGridLines="0" zoomScaleNormal="100" workbookViewId="0">
      <selection activeCell="D14" sqref="D14"/>
    </sheetView>
  </sheetViews>
  <sheetFormatPr defaultColWidth="11.5546875" defaultRowHeight="15"/>
  <cols>
    <col min="1" max="1" width="12.6640625" customWidth="1"/>
    <col min="2" max="2" width="9.6640625" customWidth="1"/>
    <col min="3" max="3" width="13.6640625" customWidth="1"/>
    <col min="4" max="4" width="9.6640625" customWidth="1"/>
    <col min="5" max="5" width="10.6640625" customWidth="1"/>
    <col min="6" max="6" width="9.6640625" style="2" customWidth="1"/>
    <col min="7" max="7" width="10.6640625" customWidth="1"/>
    <col min="8" max="8" width="18.6640625" customWidth="1"/>
    <col min="9" max="9" width="16.6640625" customWidth="1"/>
    <col min="10" max="10" width="13.6640625" customWidth="1"/>
  </cols>
  <sheetData>
    <row r="11" spans="1:10" ht="57" customHeight="1"/>
    <row r="12" spans="1:10">
      <c r="A12" s="57" t="s">
        <v>15</v>
      </c>
      <c r="B12" s="59" t="s">
        <v>26</v>
      </c>
      <c r="C12" s="59" t="s">
        <v>27</v>
      </c>
      <c r="D12" s="64" t="s">
        <v>31</v>
      </c>
      <c r="E12" s="62" t="s">
        <v>25</v>
      </c>
      <c r="F12" s="64" t="s">
        <v>32</v>
      </c>
      <c r="G12" s="62" t="s">
        <v>25</v>
      </c>
      <c r="H12" s="59" t="s">
        <v>36</v>
      </c>
      <c r="I12" s="59" t="s">
        <v>37</v>
      </c>
      <c r="J12" s="59" t="s">
        <v>24</v>
      </c>
    </row>
    <row r="13" spans="1:10" ht="42" customHeight="1">
      <c r="A13" s="58"/>
      <c r="B13" s="60"/>
      <c r="C13" s="61"/>
      <c r="D13" s="65"/>
      <c r="E13" s="63"/>
      <c r="F13" s="65"/>
      <c r="G13" s="63"/>
      <c r="H13" s="61"/>
      <c r="I13" s="61"/>
      <c r="J13" s="61"/>
    </row>
    <row r="14" spans="1:10" ht="15.95" customHeight="1">
      <c r="A14" s="30" t="s">
        <v>16</v>
      </c>
      <c r="B14" s="28">
        <f>'Hourly Charge'!C15</f>
        <v>1</v>
      </c>
      <c r="C14" s="32">
        <f>'Senior Adviser'!$J$18*'Capacity Calculator'!B14</f>
        <v>1320</v>
      </c>
      <c r="D14" s="72">
        <v>75</v>
      </c>
      <c r="E14" s="73">
        <v>12</v>
      </c>
      <c r="F14" s="74">
        <v>100</v>
      </c>
      <c r="G14" s="75">
        <v>4</v>
      </c>
      <c r="H14" s="25">
        <f>(D14*E14)+(F14*G14)</f>
        <v>1300</v>
      </c>
      <c r="I14" s="25">
        <f>C14-H14</f>
        <v>20</v>
      </c>
      <c r="J14" s="34">
        <f>IFERROR(I14/C14*100,0)</f>
        <v>1.5151515151515151</v>
      </c>
    </row>
    <row r="15" spans="1:10" ht="15.75">
      <c r="A15" s="31" t="s">
        <v>17</v>
      </c>
      <c r="B15" s="3">
        <f>'Hourly Charge'!C16</f>
        <v>2</v>
      </c>
      <c r="C15" s="33">
        <f>'Senior Adviser'!$J$18*'Capacity Calculator'!B15</f>
        <v>2640</v>
      </c>
      <c r="D15" s="76">
        <v>20</v>
      </c>
      <c r="E15" s="77">
        <v>12</v>
      </c>
      <c r="F15" s="76">
        <v>200</v>
      </c>
      <c r="G15" s="77">
        <v>4</v>
      </c>
      <c r="H15" s="33">
        <f>(D15*E15)+(F15*G15)</f>
        <v>1040</v>
      </c>
      <c r="I15" s="33">
        <f>C15-H15</f>
        <v>1600</v>
      </c>
      <c r="J15" s="35">
        <f>IFERROR(I15/C15*100,0)</f>
        <v>60.606060606060609</v>
      </c>
    </row>
  </sheetData>
  <sheetProtection algorithmName="SHA-512" hashValue="hEqCvkO3alJBk7M14Sv/wgvXLJIse2EMZ5KMParmXmy4hVCTNhT+V1bUSOyx6ynWA6pJmE4mCccIJNTB7Y0+Ew==" saltValue="LoBAnGmzLiGZssb9WV3+zQ==" spinCount="100000" sheet="1" objects="1" scenarios="1" selectLockedCells="1"/>
  <mergeCells count="10">
    <mergeCell ref="A12:A13"/>
    <mergeCell ref="B12:B13"/>
    <mergeCell ref="J12:J13"/>
    <mergeCell ref="I12:I13"/>
    <mergeCell ref="H12:H13"/>
    <mergeCell ref="G12:G13"/>
    <mergeCell ref="F12:F13"/>
    <mergeCell ref="C12:C13"/>
    <mergeCell ref="D12:D13"/>
    <mergeCell ref="E12:E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Front Page </vt:lpstr>
      <vt:lpstr>Senior Adviser</vt:lpstr>
      <vt:lpstr>Adviser</vt:lpstr>
      <vt:lpstr>Para-planner</vt:lpstr>
      <vt:lpstr>Administrator</vt:lpstr>
      <vt:lpstr>Hourly Charge</vt:lpstr>
      <vt:lpstr>Capacity Calculator</vt:lpstr>
      <vt:lpstr>'Front Page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Stride</dc:creator>
  <cp:lastModifiedBy>Paul Mason</cp:lastModifiedBy>
  <dcterms:created xsi:type="dcterms:W3CDTF">2022-01-10T10:01:55Z</dcterms:created>
  <dcterms:modified xsi:type="dcterms:W3CDTF">2022-09-22T08:56:43Z</dcterms:modified>
</cp:coreProperties>
</file>